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経理係\02_契約系\02_入札参加資格\02.申請受付\20191203【定期受付】\様式\"/>
    </mc:Choice>
  </mc:AlternateContent>
  <bookViews>
    <workbookView xWindow="0" yWindow="0" windowWidth="17610" windowHeight="11985" tabRatio="788" firstSheet="1" activeTab="3"/>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0" r:id="rId8"/>
    <sheet name="業務経歴書 (3)" sheetId="31" r:id="rId9"/>
    <sheet name="業務経歴書 (4)" sheetId="32" r:id="rId10"/>
    <sheet name="業務経歴書 (5)" sheetId="33"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環境配慮電力入札環境評価項目報告書!$A$1:$J$44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'!$A$1:$U$47</definedName>
    <definedName name="_xlnm.Print_Area" localSheetId="4">'付票（控）'!$A$1:$U$47</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62913"/>
</workbook>
</file>

<file path=xl/calcChain.xml><?xml version="1.0" encoding="utf-8"?>
<calcChain xmlns="http://schemas.openxmlformats.org/spreadsheetml/2006/main">
  <c r="F3" i="34" l="1"/>
  <c r="F9" i="9"/>
  <c r="C10" i="15"/>
  <c r="E21" i="35" l="1"/>
  <c r="E18" i="35"/>
  <c r="E14" i="35"/>
  <c r="B19" i="15"/>
  <c r="G11" i="10"/>
  <c r="G56" i="6"/>
  <c r="G57" i="6" l="1"/>
  <c r="G58" i="6"/>
  <c r="G52" i="6"/>
  <c r="G51" i="6" l="1"/>
  <c r="AN4" i="22" l="1"/>
  <c r="AJ4" i="22"/>
  <c r="AF4" i="22"/>
  <c r="Y16" i="22"/>
  <c r="M9" i="11"/>
  <c r="M8" i="11"/>
  <c r="F3" i="10"/>
  <c r="F2" i="10"/>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E31" i="34"/>
  <c r="D11" i="34"/>
  <c r="F25" i="15"/>
  <c r="D10" i="34"/>
  <c r="F24" i="15"/>
  <c r="D9" i="34"/>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30" l="1"/>
  <c r="B16" i="12"/>
  <c r="D5" i="31"/>
  <c r="D5" i="33"/>
  <c r="B15" i="12"/>
  <c r="D5" i="28"/>
  <c r="D5" i="32"/>
</calcChain>
</file>

<file path=xl/sharedStrings.xml><?xml version="1.0" encoding="utf-8"?>
<sst xmlns="http://schemas.openxmlformats.org/spreadsheetml/2006/main" count="806" uniqueCount="460">
  <si>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</si>
  <si>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</si>
  <si>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</si>
  <si>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</si>
  <si>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</si>
  <si>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</si>
  <si>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</si>
  <si>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</si>
  <si>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</si>
  <si>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</si>
  <si>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</si>
  <si>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</si>
  <si>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</si>
  <si>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</si>
  <si>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</si>
  <si>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</si>
  <si>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</si>
  <si>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</si>
  <si>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</si>
  <si>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</si>
  <si>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</si>
  <si>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</si>
  <si>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</si>
  <si>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</si>
  <si>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</si>
  <si>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</si>
  <si>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</si>
  <si>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</si>
  <si>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</si>
  <si>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</si>
  <si>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</si>
  <si>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</si>
  <si>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</si>
  <si>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</si>
  <si>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</si>
  <si>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</si>
  <si>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</si>
  <si>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</si>
  <si>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</si>
  <si>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</si>
  <si>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</si>
  <si>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</si>
  <si>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</si>
  <si>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</si>
  <si>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</si>
  <si>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</si>
  <si>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</si>
  <si>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</si>
  <si>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</si>
  <si>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</si>
  <si>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</si>
  <si>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</si>
  <si>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</si>
  <si>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</si>
  <si>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</si>
  <si>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</si>
  <si>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</si>
  <si>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</si>
  <si>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</si>
  <si>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</si>
  <si>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</si>
  <si>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</si>
  <si>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</si>
  <si>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</si>
  <si>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</si>
  <si>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</si>
  <si>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</si>
  <si>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</si>
  <si>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</si>
  <si>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</si>
  <si>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</si>
  <si>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</si>
  <si>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</si>
  <si>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</si>
  <si>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</si>
  <si>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</si>
  <si>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</si>
  <si>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</si>
  <si>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</si>
  <si>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</si>
  <si>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</si>
  <si>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</si>
  <si>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</si>
  <si>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</si>
  <si>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</si>
  <si>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</si>
  <si>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</si>
  <si>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</si>
  <si>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</si>
  <si>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</si>
  <si>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</si>
  <si>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</si>
  <si>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</si>
  <si>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</si>
  <si>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</si>
  <si>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</si>
  <si>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</si>
  <si>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</si>
  <si>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</si>
  <si>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</si>
  <si>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</si>
  <si>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</si>
  <si>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</si>
  <si>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</si>
  <si>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</si>
  <si>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</si>
  <si>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</si>
  <si>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</si>
  <si>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</si>
  <si>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</si>
  <si>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</si>
  <si>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</si>
  <si>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</si>
  <si>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</si>
  <si>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</si>
  <si>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</si>
  <si>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</si>
  <si>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</si>
  <si>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</si>
  <si>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</si>
  <si>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</si>
  <si>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</si>
  <si>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</si>
  <si>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</si>
  <si>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</si>
  <si>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</si>
  <si>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</si>
  <si>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</si>
  <si>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</si>
  <si>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</si>
  <si>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</si>
  <si>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</si>
  <si>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</si>
  <si>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</si>
  <si>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</si>
  <si>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</si>
  <si>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</si>
  <si>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</si>
  <si>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</si>
  <si>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</si>
  <si>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</si>
  <si>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</si>
  <si>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</si>
  <si>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</si>
  <si>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</si>
  <si>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</si>
  <si>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</si>
  <si>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</si>
  <si>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</si>
  <si>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</si>
  <si>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</si>
  <si>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</si>
  <si>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</si>
  <si>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</si>
  <si>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</si>
  <si>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</si>
  <si>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</si>
  <si>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</si>
  <si>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</si>
  <si>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</si>
  <si>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</si>
  <si>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</si>
  <si>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</si>
  <si>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</si>
  <si>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</si>
  <si>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</si>
  <si>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</si>
  <si>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</si>
  <si>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</si>
  <si>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</si>
  <si>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</si>
  <si>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</si>
  <si>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</si>
  <si>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</si>
  <si>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</si>
  <si>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</si>
  <si>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</si>
  <si>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</si>
  <si>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</si>
  <si>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</si>
  <si>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</si>
  <si>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</si>
  <si>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</si>
  <si>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</si>
  <si>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</si>
  <si>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</si>
  <si>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</si>
  <si>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</si>
  <si>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</si>
  <si>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</si>
  <si>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</si>
  <si>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</si>
  <si>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</si>
  <si>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</si>
  <si>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</si>
  <si>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</si>
  <si>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</si>
  <si>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</si>
  <si>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</si>
  <si>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</si>
  <si>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</si>
  <si>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</si>
  <si>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</si>
  <si>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</si>
  <si>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</si>
  <si>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</si>
  <si>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</si>
  <si>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</si>
  <si>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</si>
  <si>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</si>
  <si>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</si>
  <si>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</si>
  <si>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</si>
  <si>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</si>
  <si>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</si>
  <si>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</si>
  <si>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</si>
  <si>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</si>
  <si>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</si>
  <si>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</si>
  <si>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</si>
  <si>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</si>
  <si>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</si>
  <si>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</si>
  <si>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</si>
  <si>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</si>
  <si>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</si>
  <si>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</si>
  <si>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</si>
  <si>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</si>
  <si>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</si>
  <si>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</si>
  <si>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</si>
  <si>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</si>
  <si>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</si>
  <si>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</si>
  <si>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</si>
  <si>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</si>
  <si>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</si>
  <si>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</si>
  <si>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</si>
  <si>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</si>
  <si>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</si>
  <si>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</si>
  <si>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</si>
  <si>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</si>
  <si>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</si>
  <si>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</si>
  <si>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</si>
  <si>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</si>
  <si>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</si>
  <si>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</si>
  <si>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</si>
  <si>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</si>
  <si>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</si>
  <si>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</si>
  <si>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</si>
  <si>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</si>
  <si>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</si>
  <si>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</si>
  <si>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</si>
  <si>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</si>
  <si>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</si>
  <si>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</si>
  <si>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</si>
  <si>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</si>
  <si>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</si>
  <si>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</si>
  <si>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</si>
  <si>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</si>
  <si>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</si>
  <si>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</si>
  <si>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</si>
  <si>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</si>
  <si>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</si>
  <si>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</si>
  <si>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</si>
  <si>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</si>
  <si>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</si>
  <si>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</si>
  <si>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</si>
  <si>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</si>
  <si>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</si>
  <si>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</si>
  <si>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</si>
  <si>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</si>
  <si>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</si>
  <si>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</si>
  <si>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</si>
  <si>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</si>
  <si>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</si>
  <si>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</si>
  <si>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</si>
  <si>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</si>
  <si>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</si>
  <si>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</si>
  <si>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</si>
  <si>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</si>
  <si>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</si>
  <si>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</si>
  <si>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</si>
  <si>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</si>
  <si>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</si>
  <si>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</si>
  <si>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</si>
  <si>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</si>
  <si>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</si>
  <si>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</si>
  <si>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</si>
  <si>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</si>
  <si>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</si>
  <si>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</si>
  <si>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</si>
  <si>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</si>
  <si>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</si>
  <si>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</si>
  <si>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</si>
  <si>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</si>
  <si>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</si>
  <si>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</si>
  <si>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</si>
  <si>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</si>
  <si>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</si>
  <si>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</si>
  <si>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</si>
  <si>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</si>
  <si>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</si>
  <si>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</si>
  <si>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</si>
  <si>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</si>
  <si>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</si>
  <si>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</si>
  <si>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</si>
  <si>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</si>
  <si>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</si>
  <si>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</si>
  <si>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</si>
  <si>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</si>
  <si>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</si>
  <si>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</si>
  <si>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</si>
  <si>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</si>
  <si>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</si>
  <si>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</si>
  <si>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</si>
  <si>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</si>
  <si>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</si>
  <si>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</si>
  <si>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</si>
  <si>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</si>
  <si>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</si>
  <si>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</si>
  <si>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</si>
  <si>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</si>
  <si>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</si>
  <si>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</si>
  <si>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</si>
  <si>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</si>
  <si>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</si>
  <si>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</si>
  <si>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</si>
  <si>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</si>
  <si>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</si>
  <si>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</si>
  <si>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</si>
  <si>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</si>
  <si>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</si>
  <si>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</si>
  <si>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</si>
  <si>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</si>
  <si>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</si>
  <si>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</si>
  <si>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</si>
  <si>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</si>
  <si>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</si>
  <si>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</si>
  <si>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</si>
  <si>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</si>
  <si>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</si>
  <si>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</si>
  <si>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</si>
  <si>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</si>
  <si>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</si>
  <si>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</si>
  <si>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</si>
  <si>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</si>
  <si>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</si>
  <si>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</si>
  <si>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</si>
  <si>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</si>
  <si>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</si>
  <si>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</si>
  <si>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</si>
  <si>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</si>
  <si>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</si>
  <si>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</si>
  <si>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</si>
  <si>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</si>
  <si>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</si>
  <si>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</si>
  <si>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</si>
  <si>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</si>
  <si>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</si>
  <si>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</si>
  <si>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</si>
  <si>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</si>
  <si>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</si>
  <si>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</si>
  <si>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</si>
  <si>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</si>
  <si>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</si>
  <si>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</si>
  <si>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</si>
  <si>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</si>
  <si>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</si>
  <si>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</si>
  <si>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</si>
  <si>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</si>
  <si>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</si>
  <si>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</si>
  <si>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</si>
  <si>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</si>
  <si>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</si>
  <si>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</si>
  <si>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</si>
  <si>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</si>
  <si>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</si>
  <si>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</si>
  <si>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</si>
  <si>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</si>
  <si>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</si>
  <si>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</si>
  <si>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</si>
  <si>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</si>
  <si>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</si>
  <si>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</si>
  <si>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</si>
  <si>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</si>
  <si>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</si>
  <si>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</si>
  <si>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</si>
  <si>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</si>
  <si>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</si>
  <si>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</si>
  <si>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</si>
  <si>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</si>
  <si>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</si>
  <si>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</si>
  <si>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</si>
  <si>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</si>
  <si>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</si>
  <si>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</si>
  <si>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</si>
  <si>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</si>
  <si>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（令和元年度）</t>
    <rPh sb="3" eb="4">
      <t>ガン</t>
    </rPh>
    <rPh sb="4" eb="6">
      <t>ネンド</t>
    </rPh>
    <phoneticPr fontId="1"/>
  </si>
  <si>
    <t>　令和２・３年度の名寄市病院事業に対する委託業務等契約に係る競争入札等に参加</t>
    <rPh sb="6" eb="8">
      <t>ネンド</t>
    </rPh>
    <rPh sb="9" eb="12">
      <t>ナヨロシ</t>
    </rPh>
    <rPh sb="12" eb="14">
      <t>ビョウイン</t>
    </rPh>
    <rPh sb="14" eb="16">
      <t>ジギョウ</t>
    </rPh>
    <rPh sb="17" eb="18">
      <t>タイ</t>
    </rPh>
    <rPh sb="20" eb="22">
      <t>イタク</t>
    </rPh>
    <rPh sb="22" eb="24">
      <t>ギョウム</t>
    </rPh>
    <rPh sb="24" eb="25">
      <t>ナド</t>
    </rPh>
    <rPh sb="25" eb="27">
      <t>ケイヤク</t>
    </rPh>
    <rPh sb="28" eb="29">
      <t>カカ</t>
    </rPh>
    <rPh sb="30" eb="32">
      <t>キョウソウ</t>
    </rPh>
    <rPh sb="32" eb="34">
      <t>ニュウサツ</t>
    </rPh>
    <rPh sb="34" eb="35">
      <t>ナド</t>
    </rPh>
    <rPh sb="36" eb="38">
      <t>サンカ</t>
    </rPh>
    <phoneticPr fontId="1"/>
  </si>
  <si>
    <t>　　　　　年　　月</t>
    <rPh sb="5" eb="6">
      <t>ネン</t>
    </rPh>
    <rPh sb="8" eb="9">
      <t>ツキ</t>
    </rPh>
    <phoneticPr fontId="1"/>
  </si>
  <si>
    <t>※１年間（令和元年分）を記載すること。（令和元年に当該業務実績がない場合は、平成３０年分を記載すること）</t>
    <rPh sb="2" eb="4">
      <t>ネンカン</t>
    </rPh>
    <rPh sb="5" eb="6">
      <t>レイ</t>
    </rPh>
    <rPh sb="6" eb="7">
      <t>ワ</t>
    </rPh>
    <rPh sb="7" eb="8">
      <t>ガン</t>
    </rPh>
    <rPh sb="12" eb="14">
      <t>キサイ</t>
    </rPh>
    <rPh sb="20" eb="21">
      <t>レイ</t>
    </rPh>
    <rPh sb="21" eb="22">
      <t>ワ</t>
    </rPh>
    <rPh sb="22" eb="23">
      <t>ガン</t>
    </rPh>
    <rPh sb="23" eb="24">
      <t>ネン</t>
    </rPh>
    <rPh sb="25" eb="27">
      <t>トウガイ</t>
    </rPh>
    <rPh sb="27" eb="29">
      <t>ギョウム</t>
    </rPh>
    <rPh sb="29" eb="31">
      <t>ジッセキ</t>
    </rPh>
    <rPh sb="34" eb="36">
      <t>バアイ</t>
    </rPh>
    <rPh sb="42" eb="44">
      <t>ネンブン</t>
    </rPh>
    <rPh sb="45" eb="47">
      <t>キサイ</t>
    </rPh>
    <phoneticPr fontId="1"/>
  </si>
  <si>
    <t>１ 令和元年度における環境評価項目に関する数値</t>
    <rPh sb="4" eb="5">
      <t>ガン</t>
    </rPh>
    <phoneticPr fontId="1"/>
  </si>
  <si>
    <t>２ 令和元年度において、電気事業者による新エネルギー等の利用に関する特別措置法第８条第</t>
    <rPh sb="4" eb="5">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</si>
</sst>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DBNum3]#,##0"/>
    <numFmt numFmtId="178" formatCode="[$-411]ggge&quot;年&quot;m&quot;月&quot;d&quot;日&quot;;@"/>
    <numFmt numFmtId="179" formatCode="#"/>
    <numFmt numFmtId="180" formatCode="[$-F800]dddd\,\ mmmm\ dd\,\ yyyy"/>
    <numFmt numFmtId="181" formatCode="[$-411]e"/>
    <numFmt numFmtId="182" formatCode="[$-411]m;@"/>
    <numFmt numFmtId="183" formatCode="[$-411]d;@"/>
    <numFmt numFmtId="184" formatCode="[$-411]ggge&quot;年&quot;m&quot;月&quot;d&quot;日生&quot;;@"/>
    <numFmt numFmtId="185" formatCode="[DBNum3]ggge&quot;年&quot;m&quot;月&quot;d&quot;日から平成３２年３月３１日まで&quot;"/>
    <numFmt numFmtId="186" formatCode="[DBNum3]ggge&quot;年&quot;m&quot;月&quot;d&quot;日&quot;"/>
    <numFmt numFmtId="187" formatCode="#,###"/>
    <numFmt numFmtId="188" formatCode="&quot;事業所名：&quot;#"/>
  </numFmts>
  <fonts count="35"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84">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6" xfId="0" applyFont="1" applyBorder="1" applyAlignment="1">
      <alignment horizontal="center"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3" borderId="9" xfId="0" applyFont="1" applyFill="1" applyBorder="1" applyAlignment="1">
      <alignment horizontal="center"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7" fillId="2" borderId="9" xfId="0" applyFont="1" applyFill="1" applyBorder="1" applyProtection="1">
      <alignment vertical="center"/>
      <protection locked="0"/>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178" fontId="2" fillId="2" borderId="17" xfId="0" applyNumberFormat="1" applyFont="1" applyFill="1" applyBorder="1" applyAlignment="1" applyProtection="1">
      <alignment vertical="center" shrinkToFit="1"/>
      <protection locked="0"/>
    </xf>
    <xf numFmtId="178" fontId="2" fillId="2" borderId="9" xfId="0" applyNumberFormat="1" applyFont="1" applyFill="1" applyBorder="1" applyAlignment="1" applyProtection="1">
      <alignment vertical="center" shrinkToFit="1"/>
      <protection locked="0"/>
    </xf>
    <xf numFmtId="178" fontId="2" fillId="2" borderId="21" xfId="0" applyNumberFormat="1"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42" xfId="0" applyFont="1" applyFill="1" applyBorder="1" applyAlignment="1" applyProtection="1">
      <alignment horizontal="left" vertical="center"/>
      <protection locked="0"/>
    </xf>
    <xf numFmtId="0" fontId="5" fillId="0" borderId="99"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38" fontId="5" fillId="0" borderId="99" xfId="2" applyFont="1" applyFill="1" applyBorder="1" applyAlignment="1" applyProtection="1">
      <alignment horizontal="lef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14" xfId="0" applyFont="1" applyFill="1" applyBorder="1" applyAlignment="1">
      <alignment horizontal="left" vertical="center"/>
    </xf>
    <xf numFmtId="0" fontId="5" fillId="0" borderId="99" xfId="0" applyFont="1" applyFill="1" applyBorder="1" applyAlignment="1">
      <alignment horizontal="left" vertical="center"/>
    </xf>
    <xf numFmtId="0" fontId="5" fillId="0" borderId="124"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16" xfId="0" applyFont="1" applyFill="1" applyBorder="1" applyAlignment="1">
      <alignment horizontal="center" vertical="center"/>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8" xfId="0" applyNumberFormat="1" applyFont="1" applyFill="1" applyBorder="1" applyAlignment="1" applyProtection="1">
      <alignment horizontal="lef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99" xfId="0" applyNumberFormat="1" applyFont="1" applyFill="1" applyBorder="1" applyAlignment="1" applyProtection="1">
      <alignment horizontal="lef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15" xfId="0" applyFont="1" applyFill="1" applyBorder="1" applyAlignment="1" applyProtection="1">
      <alignment horizontal="lef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40"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16" xfId="0" applyFont="1" applyBorder="1" applyAlignment="1">
      <alignment horizontal="center" vertical="center"/>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18" xfId="0" applyFont="1" applyFill="1" applyBorder="1" applyAlignment="1">
      <alignment horizontal="left" vertical="center"/>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0" fontId="5" fillId="0" borderId="137" xfId="0" applyFont="1" applyFill="1" applyBorder="1" applyAlignment="1">
      <alignment horizontal="left" vertical="center"/>
    </xf>
    <xf numFmtId="0" fontId="5" fillId="0" borderId="138" xfId="0" applyFont="1" applyFill="1" applyBorder="1" applyAlignment="1">
      <alignment horizontal="left" vertical="center"/>
    </xf>
    <xf numFmtId="0" fontId="5" fillId="0" borderId="51" xfId="0" applyFont="1" applyFill="1" applyBorder="1" applyAlignment="1">
      <alignment horizontal="left" vertical="center"/>
    </xf>
    <xf numFmtId="0" fontId="5" fillId="0" borderId="139" xfId="0" applyFont="1" applyFill="1" applyBorder="1" applyAlignment="1">
      <alignment horizontal="left" vertical="center"/>
    </xf>
    <xf numFmtId="178" fontId="5" fillId="0" borderId="0" xfId="0" applyNumberFormat="1" applyFont="1" applyFill="1" applyAlignment="1">
      <alignment horizontal="center" vertical="center"/>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center"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9" fontId="5" fillId="0" borderId="0" xfId="0" applyNumberFormat="1" applyFont="1" applyAlignment="1">
      <alignment horizontal="left"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7" fontId="5" fillId="0" borderId="71" xfId="2" applyNumberFormat="1" applyFont="1" applyBorder="1" applyAlignment="1">
      <alignment horizontal="right" vertical="center"/>
    </xf>
    <xf numFmtId="187" fontId="5" fillId="0" borderId="90" xfId="2" applyNumberFormat="1" applyFont="1" applyBorder="1" applyAlignment="1">
      <alignment horizontal="right" vertical="center"/>
    </xf>
    <xf numFmtId="187" fontId="5" fillId="0" borderId="1" xfId="2" applyNumberFormat="1" applyFont="1" applyBorder="1" applyAlignment="1">
      <alignment horizontal="right" vertical="center"/>
    </xf>
    <xf numFmtId="187" fontId="5" fillId="0" borderId="12" xfId="2" applyNumberFormat="1" applyFont="1" applyBorder="1" applyAlignment="1">
      <alignment horizontal="right" vertical="center"/>
    </xf>
    <xf numFmtId="187" fontId="5" fillId="0" borderId="0" xfId="2" applyNumberFormat="1" applyFont="1" applyBorder="1" applyAlignment="1">
      <alignment horizontal="right" vertical="center"/>
    </xf>
    <xf numFmtId="187" fontId="5" fillId="0" borderId="12" xfId="2" applyNumberFormat="1" applyFont="1" applyFill="1" applyBorder="1" applyAlignment="1">
      <alignment horizontal="right" vertical="center"/>
    </xf>
    <xf numFmtId="179" fontId="5" fillId="0" borderId="116" xfId="0" applyNumberFormat="1" applyFont="1" applyBorder="1" applyAlignment="1">
      <alignment horizontal="center" vertical="center"/>
    </xf>
    <xf numFmtId="0" fontId="9" fillId="2"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7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9" fontId="9" fillId="0" borderId="0" xfId="0" applyNumberFormat="1" applyFont="1" applyFill="1" applyAlignment="1">
      <alignment horizontal="left" vertical="center" shrinkToFit="1"/>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0" xfId="0" applyFont="1" applyFill="1" applyAlignment="1">
      <alignment horizontal="left" vertical="center"/>
    </xf>
    <xf numFmtId="0" fontId="9" fillId="0" borderId="8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86" xfId="0" applyFont="1" applyFill="1" applyBorder="1" applyAlignment="1">
      <alignment horizontal="center" vertical="center"/>
    </xf>
    <xf numFmtId="0" fontId="9" fillId="2" borderId="8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35" xfId="0" applyFont="1" applyFill="1" applyBorder="1" applyAlignment="1" applyProtection="1">
      <alignment horizontal="left" vertical="center"/>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89" xfId="0" applyFont="1" applyFill="1" applyBorder="1" applyAlignment="1">
      <alignment horizontal="center" vertical="center"/>
    </xf>
    <xf numFmtId="179" fontId="9" fillId="0" borderId="94"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96" xfId="0" applyNumberFormat="1" applyFont="1" applyFill="1" applyBorder="1" applyAlignment="1">
      <alignment horizontal="center" vertical="center"/>
    </xf>
    <xf numFmtId="179" fontId="9" fillId="0" borderId="73" xfId="0" applyNumberFormat="1" applyFont="1" applyFill="1" applyBorder="1" applyAlignment="1">
      <alignment horizontal="center" vertical="center"/>
    </xf>
    <xf numFmtId="179" fontId="9" fillId="0" borderId="74" xfId="0" applyNumberFormat="1" applyFont="1" applyFill="1" applyBorder="1" applyAlignment="1">
      <alignment horizontal="center" vertical="center"/>
    </xf>
    <xf numFmtId="179" fontId="9" fillId="0" borderId="72" xfId="0" applyNumberFormat="1" applyFont="1" applyFill="1" applyBorder="1" applyAlignment="1">
      <alignment horizontal="center" vertical="center"/>
    </xf>
    <xf numFmtId="179" fontId="9" fillId="0" borderId="38"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39"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5" xfId="0" applyNumberFormat="1" applyFont="1" applyFill="1" applyBorder="1" applyAlignment="1">
      <alignment horizontal="center" vertical="center"/>
    </xf>
    <xf numFmtId="0" fontId="9" fillId="0" borderId="3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9" xfId="0" applyFont="1" applyFill="1" applyBorder="1" applyAlignment="1">
      <alignment horizontal="center" vertical="center"/>
    </xf>
    <xf numFmtId="179" fontId="9" fillId="0" borderId="92" xfId="0" applyNumberFormat="1" applyFont="1" applyFill="1" applyBorder="1" applyAlignment="1">
      <alignment horizontal="center" vertical="center"/>
    </xf>
    <xf numFmtId="179" fontId="9" fillId="0" borderId="82" xfId="0" applyNumberFormat="1" applyFont="1" applyFill="1" applyBorder="1" applyAlignment="1">
      <alignment horizontal="center" vertical="center"/>
    </xf>
    <xf numFmtId="179" fontId="9" fillId="0" borderId="83" xfId="0" applyNumberFormat="1" applyFont="1" applyFill="1" applyBorder="1" applyAlignment="1">
      <alignment horizontal="center" vertical="center"/>
    </xf>
    <xf numFmtId="179" fontId="9" fillId="0" borderId="93"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76"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81" xfId="0" applyNumberFormat="1"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179" fontId="9" fillId="0" borderId="85"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135" xfId="0" applyNumberFormat="1" applyFont="1" applyFill="1" applyBorder="1" applyAlignment="1">
      <alignment horizontal="center" vertical="center"/>
    </xf>
    <xf numFmtId="0" fontId="9" fillId="0" borderId="2" xfId="0" applyFont="1" applyFill="1" applyBorder="1" applyAlignment="1">
      <alignment horizontal="left" vertical="center"/>
    </xf>
    <xf numFmtId="180" fontId="5" fillId="0" borderId="82"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5" xfId="0" applyFont="1" applyFill="1" applyBorder="1" applyAlignment="1">
      <alignment horizontal="center" vertical="center"/>
    </xf>
    <xf numFmtId="0" fontId="5" fillId="0" borderId="87" xfId="0" applyFont="1" applyFill="1" applyBorder="1" applyAlignment="1">
      <alignment horizontal="center" vertical="center"/>
    </xf>
    <xf numFmtId="179" fontId="9" fillId="0" borderId="33" xfId="0" applyNumberFormat="1" applyFont="1" applyFill="1" applyBorder="1" applyAlignment="1">
      <alignment horizontal="center" vertical="center"/>
    </xf>
    <xf numFmtId="179" fontId="9" fillId="0" borderId="28" xfId="0" applyNumberFormat="1" applyFont="1" applyFill="1" applyBorder="1" applyAlignment="1">
      <alignment horizontal="center" vertical="center"/>
    </xf>
    <xf numFmtId="179" fontId="9" fillId="0" borderId="29" xfId="0" applyNumberFormat="1" applyFont="1" applyFill="1" applyBorder="1" applyAlignment="1">
      <alignment horizontal="center" vertical="center"/>
    </xf>
    <xf numFmtId="0" fontId="5" fillId="0" borderId="0" xfId="1" applyFont="1" applyFill="1" applyAlignment="1" applyProtection="1">
      <alignment horizontal="left" vertical="center" shrinkToFit="1"/>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4" fontId="5" fillId="0" borderId="0" xfId="1" applyNumberFormat="1" applyFont="1" applyFill="1" applyAlignment="1" applyProtection="1">
      <alignment horizontal="right" vertical="center" shrinkToFit="1"/>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1" fontId="9" fillId="0" borderId="0" xfId="1" applyNumberFormat="1" applyFont="1" applyFill="1" applyAlignment="1" applyProtection="1">
      <alignment horizontal="center" vertical="center"/>
    </xf>
    <xf numFmtId="181" fontId="5"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183"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19" fillId="0" borderId="0" xfId="0" applyFont="1" applyFill="1" applyAlignment="1">
      <alignment horizontal="center" vertical="center"/>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72"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xf>
    <xf numFmtId="0" fontId="2" fillId="2" borderId="33"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2" borderId="85"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86" xfId="0" applyFont="1" applyFill="1" applyBorder="1" applyAlignment="1" applyProtection="1">
      <alignment horizontal="center" vertical="center" shrinkToFit="1"/>
      <protection locked="0"/>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4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xf>
    <xf numFmtId="0" fontId="15" fillId="0" borderId="0" xfId="0" applyFont="1" applyFill="1" applyAlignment="1">
      <alignment horizontal="left" vertical="center"/>
    </xf>
    <xf numFmtId="185" fontId="2" fillId="0" borderId="0" xfId="0" applyNumberFormat="1" applyFont="1" applyFill="1" applyAlignment="1">
      <alignment horizontal="center" vertical="center"/>
    </xf>
    <xf numFmtId="186" fontId="15" fillId="0" borderId="0" xfId="0" applyNumberFormat="1" applyFont="1" applyFill="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28" xfId="0" applyFont="1" applyBorder="1" applyAlignment="1">
      <alignment horizontal="left" vertical="center"/>
    </xf>
    <xf numFmtId="0" fontId="27" fillId="0" borderId="33" xfId="0" applyFont="1" applyBorder="1" applyAlignment="1">
      <alignment horizontal="left" vertical="center" wrapText="1"/>
    </xf>
    <xf numFmtId="0" fontId="27" fillId="0" borderId="9" xfId="0" applyFont="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2" borderId="9" xfId="0" applyFont="1" applyFill="1" applyBorder="1" applyAlignment="1" applyProtection="1">
      <alignment horizontal="center" vertical="center"/>
      <protection locked="0"/>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0" borderId="0" xfId="0" applyFont="1" applyAlignment="1">
      <alignment horizontal="left" vertical="center"/>
    </xf>
    <xf numFmtId="187" fontId="27" fillId="0" borderId="9" xfId="0" applyNumberFormat="1" applyFont="1" applyBorder="1" applyAlignment="1">
      <alignment horizontal="center" vertical="center"/>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8" fontId="32" fillId="0" borderId="12" xfId="3" applyNumberFormat="1" applyFont="1" applyBorder="1" applyAlignment="1">
      <alignment horizontal="left" vertical="center"/>
    </xf>
    <xf numFmtId="188"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xf numFmtId="178" fontId="5" fillId="2" borderId="82" xfId="0" applyNumberFormat="1" applyFont="1" applyFill="1" applyBorder="1" applyAlignment="1" applyProtection="1">
      <alignment horizontal="center" vertical="center"/>
      <protection locked="0"/>
    </xf>
    <xf numFmtId="178" fontId="5" fillId="2" borderId="84" xfId="0" applyNumberFormat="1" applyFont="1" applyFill="1" applyBorder="1" applyAlignment="1" applyProtection="1">
      <alignment horizontal="center" vertical="center"/>
      <protection locked="0"/>
    </xf>
  </cellXfs>
  <cellStyles count="4">
    <cellStyle name="桁区切り" xfId="2" builtinId="6"/>
    <cellStyle name="標準" xfId="0" builtinId="0"/>
    <cellStyle name="標準 2" xfId="1"/>
    <cellStyle name="標準 3" xfId="3"/>
  </cellStyles>
  <dxfs count="1">
    <dxf>
      <numFmt numFmtId="18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令和２・３年度版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令和２・３年度版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令和２・３年度版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令和２・３年度版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令和２・３年度版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令和元２・３度版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view="pageBreakPreview" topLeftCell="A46" zoomScaleNormal="100" zoomScaleSheetLayoutView="100" workbookViewId="0">
      <selection activeCell="I4" sqref="I4:Q4"/>
    </sheetView>
  </sheetViews>
  <sheetFormatPr defaultRowHeight="35.1" customHeight="1" x14ac:dyDescent="0.15"/>
  <cols>
    <col min="1" max="1" width="5.625" style="1" customWidth="1"/>
    <col min="2" max="2" width="14.125" style="101" customWidth="1"/>
    <col min="3" max="3" width="5.625" style="1" customWidth="1"/>
    <col min="4" max="4" width="29.375" style="1" customWidth="1"/>
    <col min="5" max="5" width="11.375" style="1" customWidth="1"/>
    <col min="6" max="16384" width="9" style="1"/>
  </cols>
  <sheetData>
    <row r="1" spans="1:21" ht="40.5" customHeight="1" thickBot="1" x14ac:dyDescent="0.2">
      <c r="A1" s="1" t="s">
        <v>358</v>
      </c>
      <c r="B1" s="100"/>
    </row>
    <row r="2" spans="1:21" ht="35.1" customHeight="1" thickBot="1" x14ac:dyDescent="0.2">
      <c r="A2" s="316" t="s">
        <v>12</v>
      </c>
      <c r="B2" s="314"/>
      <c r="C2" s="314" t="s">
        <v>89</v>
      </c>
      <c r="D2" s="315"/>
      <c r="E2" s="337" t="s">
        <v>243</v>
      </c>
    </row>
    <row r="3" spans="1:21" ht="35.1" customHeight="1" thickBot="1" x14ac:dyDescent="0.2">
      <c r="A3" s="134" t="s">
        <v>15</v>
      </c>
      <c r="B3" s="102" t="s">
        <v>74</v>
      </c>
      <c r="C3" s="133" t="s">
        <v>15</v>
      </c>
      <c r="D3" s="103" t="s">
        <v>90</v>
      </c>
      <c r="E3" s="338"/>
      <c r="G3" s="323" t="s">
        <v>244</v>
      </c>
      <c r="H3" s="324"/>
      <c r="I3" s="1" t="s">
        <v>255</v>
      </c>
      <c r="R3" s="323" t="s">
        <v>267</v>
      </c>
      <c r="S3" s="349"/>
      <c r="T3" s="349"/>
      <c r="U3" s="324"/>
    </row>
    <row r="4" spans="1:21" ht="34.5" customHeight="1" x14ac:dyDescent="0.15">
      <c r="A4" s="104" t="s">
        <v>322</v>
      </c>
      <c r="B4" s="105" t="s">
        <v>120</v>
      </c>
      <c r="C4" s="106" t="s">
        <v>211</v>
      </c>
      <c r="D4" s="107" t="s">
        <v>92</v>
      </c>
      <c r="E4" s="204"/>
      <c r="F4" s="176" t="str">
        <f>IF(E4="○",ROW(E4),"")</f>
        <v/>
      </c>
      <c r="G4" s="430" t="s">
        <v>245</v>
      </c>
      <c r="H4" s="431"/>
      <c r="I4" s="364"/>
      <c r="J4" s="364"/>
      <c r="K4" s="364"/>
      <c r="L4" s="364"/>
      <c r="M4" s="364"/>
      <c r="N4" s="364"/>
      <c r="O4" s="364"/>
      <c r="P4" s="364"/>
      <c r="Q4" s="365"/>
      <c r="R4" s="350"/>
      <c r="S4" s="351"/>
      <c r="T4" s="351"/>
      <c r="U4" s="352"/>
    </row>
    <row r="5" spans="1:21" ht="34.5" customHeight="1" x14ac:dyDescent="0.15">
      <c r="A5" s="163" t="s">
        <v>323</v>
      </c>
      <c r="B5" s="164" t="s">
        <v>321</v>
      </c>
      <c r="C5" s="108" t="s">
        <v>0</v>
      </c>
      <c r="D5" s="109" t="s">
        <v>59</v>
      </c>
      <c r="E5" s="205"/>
      <c r="F5" s="176" t="str">
        <f t="shared" ref="F5:F56" si="0">IF(E5="○",ROW(E5),"")</f>
        <v/>
      </c>
      <c r="G5" s="428" t="s">
        <v>300</v>
      </c>
      <c r="H5" s="429"/>
      <c r="I5" s="426"/>
      <c r="J5" s="426"/>
      <c r="K5" s="426"/>
      <c r="L5" s="426"/>
      <c r="M5" s="426"/>
      <c r="N5" s="426"/>
      <c r="O5" s="426"/>
      <c r="P5" s="426"/>
      <c r="Q5" s="427"/>
      <c r="R5" s="423" t="s">
        <v>302</v>
      </c>
      <c r="S5" s="424"/>
      <c r="T5" s="424"/>
      <c r="U5" s="425"/>
    </row>
    <row r="6" spans="1:21" ht="34.5" customHeight="1" x14ac:dyDescent="0.15">
      <c r="A6" s="163" t="s">
        <v>324</v>
      </c>
      <c r="B6" s="164" t="s">
        <v>321</v>
      </c>
      <c r="C6" s="108" t="s">
        <v>1</v>
      </c>
      <c r="D6" s="109" t="s">
        <v>119</v>
      </c>
      <c r="E6" s="205"/>
      <c r="F6" s="176" t="str">
        <f t="shared" si="0"/>
        <v/>
      </c>
      <c r="G6" s="339" t="s">
        <v>301</v>
      </c>
      <c r="H6" s="340"/>
      <c r="I6" s="370"/>
      <c r="J6" s="370"/>
      <c r="K6" s="370"/>
      <c r="L6" s="370"/>
      <c r="M6" s="370"/>
      <c r="N6" s="370"/>
      <c r="O6" s="370"/>
      <c r="P6" s="370"/>
      <c r="Q6" s="371"/>
      <c r="R6" s="353" t="s">
        <v>305</v>
      </c>
      <c r="S6" s="354"/>
      <c r="T6" s="354"/>
      <c r="U6" s="355"/>
    </row>
    <row r="7" spans="1:21" ht="34.5" customHeight="1" x14ac:dyDescent="0.15">
      <c r="A7" s="163" t="s">
        <v>325</v>
      </c>
      <c r="B7" s="164" t="s">
        <v>321</v>
      </c>
      <c r="C7" s="108" t="s">
        <v>2</v>
      </c>
      <c r="D7" s="109" t="s">
        <v>93</v>
      </c>
      <c r="E7" s="205"/>
      <c r="F7" s="176" t="str">
        <f t="shared" si="0"/>
        <v/>
      </c>
      <c r="G7" s="341" t="s">
        <v>69</v>
      </c>
      <c r="H7" s="342"/>
      <c r="I7" s="362"/>
      <c r="J7" s="362"/>
      <c r="K7" s="362"/>
      <c r="L7" s="362"/>
      <c r="M7" s="362"/>
      <c r="N7" s="362"/>
      <c r="O7" s="362"/>
      <c r="P7" s="362"/>
      <c r="Q7" s="363"/>
      <c r="R7" s="356"/>
      <c r="S7" s="357"/>
      <c r="T7" s="357"/>
      <c r="U7" s="358"/>
    </row>
    <row r="8" spans="1:21" ht="34.5" customHeight="1" x14ac:dyDescent="0.15">
      <c r="A8" s="163" t="s">
        <v>324</v>
      </c>
      <c r="B8" s="164" t="s">
        <v>321</v>
      </c>
      <c r="C8" s="108" t="s">
        <v>3</v>
      </c>
      <c r="D8" s="110" t="s">
        <v>130</v>
      </c>
      <c r="E8" s="206"/>
      <c r="F8" s="176" t="str">
        <f t="shared" si="0"/>
        <v/>
      </c>
      <c r="G8" s="343" t="s">
        <v>316</v>
      </c>
      <c r="H8" s="344"/>
      <c r="I8" s="366"/>
      <c r="J8" s="366"/>
      <c r="K8" s="366"/>
      <c r="L8" s="366"/>
      <c r="M8" s="366"/>
      <c r="N8" s="366"/>
      <c r="O8" s="366"/>
      <c r="P8" s="366"/>
      <c r="Q8" s="367"/>
      <c r="R8" s="359"/>
      <c r="S8" s="360"/>
      <c r="T8" s="360"/>
      <c r="U8" s="361"/>
    </row>
    <row r="9" spans="1:21" ht="34.5" customHeight="1" x14ac:dyDescent="0.15">
      <c r="A9" s="163" t="s">
        <v>324</v>
      </c>
      <c r="B9" s="164" t="s">
        <v>321</v>
      </c>
      <c r="C9" s="108" t="s">
        <v>4</v>
      </c>
      <c r="D9" s="109" t="s">
        <v>139</v>
      </c>
      <c r="E9" s="205"/>
      <c r="F9" s="176" t="str">
        <f t="shared" si="0"/>
        <v/>
      </c>
      <c r="G9" s="325" t="s">
        <v>363</v>
      </c>
      <c r="H9" s="326"/>
      <c r="I9" s="390"/>
      <c r="J9" s="390"/>
      <c r="K9" s="390"/>
      <c r="L9" s="390"/>
      <c r="M9" s="390"/>
      <c r="N9" s="390"/>
      <c r="O9" s="390"/>
      <c r="P9" s="390"/>
      <c r="Q9" s="391"/>
      <c r="R9" s="387"/>
      <c r="S9" s="388"/>
      <c r="T9" s="388"/>
      <c r="U9" s="389"/>
    </row>
    <row r="10" spans="1:21" ht="34.5" customHeight="1" x14ac:dyDescent="0.15">
      <c r="A10" s="163" t="s">
        <v>325</v>
      </c>
      <c r="B10" s="164" t="s">
        <v>321</v>
      </c>
      <c r="C10" s="111" t="s">
        <v>95</v>
      </c>
      <c r="D10" s="114" t="s">
        <v>105</v>
      </c>
      <c r="E10" s="207"/>
      <c r="F10" s="176" t="str">
        <f t="shared" si="0"/>
        <v/>
      </c>
      <c r="G10" s="325" t="s">
        <v>317</v>
      </c>
      <c r="H10" s="326"/>
      <c r="I10" s="390"/>
      <c r="J10" s="390"/>
      <c r="K10" s="390"/>
      <c r="L10" s="390"/>
      <c r="M10" s="390"/>
      <c r="N10" s="390"/>
      <c r="O10" s="390"/>
      <c r="P10" s="390"/>
      <c r="Q10" s="391"/>
      <c r="R10" s="387" t="s">
        <v>306</v>
      </c>
      <c r="S10" s="388"/>
      <c r="T10" s="388"/>
      <c r="U10" s="389"/>
    </row>
    <row r="11" spans="1:21" ht="34.5" customHeight="1" x14ac:dyDescent="0.15">
      <c r="A11" s="115" t="s">
        <v>212</v>
      </c>
      <c r="B11" s="112" t="s">
        <v>134</v>
      </c>
      <c r="C11" s="113" t="s">
        <v>211</v>
      </c>
      <c r="D11" s="116" t="s">
        <v>99</v>
      </c>
      <c r="E11" s="208"/>
      <c r="F11" s="176" t="str">
        <f t="shared" si="0"/>
        <v/>
      </c>
      <c r="G11" s="345" t="s">
        <v>266</v>
      </c>
      <c r="H11" s="346"/>
      <c r="I11" s="368"/>
      <c r="J11" s="368"/>
      <c r="K11" s="368"/>
      <c r="L11" s="368"/>
      <c r="M11" s="368"/>
      <c r="N11" s="368"/>
      <c r="O11" s="368"/>
      <c r="P11" s="368"/>
      <c r="Q11" s="369"/>
      <c r="R11" s="387"/>
      <c r="S11" s="388"/>
      <c r="T11" s="388"/>
      <c r="U11" s="389"/>
    </row>
    <row r="12" spans="1:21" ht="34.5" customHeight="1" x14ac:dyDescent="0.15">
      <c r="A12" s="163" t="s">
        <v>327</v>
      </c>
      <c r="B12" s="164" t="s">
        <v>326</v>
      </c>
      <c r="C12" s="108" t="s">
        <v>0</v>
      </c>
      <c r="D12" s="109" t="s">
        <v>100</v>
      </c>
      <c r="E12" s="205"/>
      <c r="F12" s="176" t="str">
        <f t="shared" si="0"/>
        <v/>
      </c>
      <c r="G12" s="345" t="s">
        <v>246</v>
      </c>
      <c r="H12" s="346"/>
      <c r="I12" s="390"/>
      <c r="J12" s="390"/>
      <c r="K12" s="390"/>
      <c r="L12" s="390"/>
      <c r="M12" s="390"/>
      <c r="N12" s="390"/>
      <c r="O12" s="390"/>
      <c r="P12" s="390"/>
      <c r="Q12" s="391"/>
      <c r="R12" s="387"/>
      <c r="S12" s="388"/>
      <c r="T12" s="388"/>
      <c r="U12" s="389"/>
    </row>
    <row r="13" spans="1:21" ht="34.5" customHeight="1" x14ac:dyDescent="0.15">
      <c r="A13" s="163" t="s">
        <v>327</v>
      </c>
      <c r="B13" s="164" t="s">
        <v>326</v>
      </c>
      <c r="C13" s="108" t="s">
        <v>1</v>
      </c>
      <c r="D13" s="109" t="s">
        <v>101</v>
      </c>
      <c r="E13" s="205"/>
      <c r="F13" s="176" t="str">
        <f t="shared" si="0"/>
        <v/>
      </c>
      <c r="G13" s="345" t="s">
        <v>247</v>
      </c>
      <c r="H13" s="346"/>
      <c r="I13" s="392"/>
      <c r="J13" s="392"/>
      <c r="K13" s="392"/>
      <c r="L13" s="392"/>
      <c r="M13" s="392"/>
      <c r="N13" s="392"/>
      <c r="O13" s="392"/>
      <c r="P13" s="392"/>
      <c r="Q13" s="393"/>
      <c r="R13" s="387"/>
      <c r="S13" s="388"/>
      <c r="T13" s="388"/>
      <c r="U13" s="389"/>
    </row>
    <row r="14" spans="1:21" ht="34.5" customHeight="1" x14ac:dyDescent="0.15">
      <c r="A14" s="163" t="s">
        <v>0</v>
      </c>
      <c r="B14" s="164" t="s">
        <v>326</v>
      </c>
      <c r="C14" s="108" t="s">
        <v>2</v>
      </c>
      <c r="D14" s="109" t="s">
        <v>102</v>
      </c>
      <c r="E14" s="205"/>
      <c r="F14" s="176" t="str">
        <f t="shared" si="0"/>
        <v/>
      </c>
      <c r="G14" s="345" t="s">
        <v>248</v>
      </c>
      <c r="H14" s="346"/>
      <c r="I14" s="309"/>
      <c r="J14" s="309"/>
      <c r="K14" s="309"/>
      <c r="L14" s="309"/>
      <c r="M14" s="309"/>
      <c r="N14" s="309"/>
      <c r="O14" s="309"/>
      <c r="P14" s="309"/>
      <c r="Q14" s="394"/>
      <c r="R14" s="387"/>
      <c r="S14" s="388"/>
      <c r="T14" s="388"/>
      <c r="U14" s="389"/>
    </row>
    <row r="15" spans="1:21" ht="34.5" customHeight="1" thickBot="1" x14ac:dyDescent="0.2">
      <c r="A15" s="163" t="s">
        <v>0</v>
      </c>
      <c r="B15" s="164" t="s">
        <v>326</v>
      </c>
      <c r="C15" s="108" t="s">
        <v>3</v>
      </c>
      <c r="D15" s="109" t="s">
        <v>103</v>
      </c>
      <c r="E15" s="205"/>
      <c r="F15" s="176" t="str">
        <f t="shared" si="0"/>
        <v/>
      </c>
      <c r="G15" s="347" t="s">
        <v>249</v>
      </c>
      <c r="H15" s="348"/>
      <c r="I15" s="312"/>
      <c r="J15" s="312"/>
      <c r="K15" s="312"/>
      <c r="L15" s="312"/>
      <c r="M15" s="312"/>
      <c r="N15" s="312"/>
      <c r="O15" s="312"/>
      <c r="P15" s="312"/>
      <c r="Q15" s="395"/>
      <c r="R15" s="396"/>
      <c r="S15" s="397"/>
      <c r="T15" s="397"/>
      <c r="U15" s="398"/>
    </row>
    <row r="16" spans="1:21" ht="34.5" customHeight="1" x14ac:dyDescent="0.15">
      <c r="A16" s="163" t="s">
        <v>0</v>
      </c>
      <c r="B16" s="164" t="s">
        <v>326</v>
      </c>
      <c r="C16" s="108" t="s">
        <v>4</v>
      </c>
      <c r="D16" s="109" t="s">
        <v>121</v>
      </c>
      <c r="E16" s="205"/>
      <c r="F16" s="176" t="str">
        <f t="shared" si="0"/>
        <v/>
      </c>
      <c r="G16" s="329" t="s">
        <v>307</v>
      </c>
      <c r="H16" s="330"/>
      <c r="I16" s="330"/>
      <c r="J16" s="330"/>
      <c r="K16" s="330"/>
      <c r="L16" s="330"/>
      <c r="M16" s="330"/>
      <c r="N16" s="330"/>
      <c r="O16" s="330"/>
      <c r="P16" s="330"/>
      <c r="Q16" s="331"/>
      <c r="R16" s="372"/>
      <c r="S16" s="373"/>
      <c r="T16" s="373"/>
      <c r="U16" s="374"/>
    </row>
    <row r="17" spans="1:27" ht="34.5" customHeight="1" x14ac:dyDescent="0.15">
      <c r="A17" s="163" t="s">
        <v>0</v>
      </c>
      <c r="B17" s="164" t="s">
        <v>326</v>
      </c>
      <c r="C17" s="108" t="s">
        <v>95</v>
      </c>
      <c r="D17" s="109" t="s">
        <v>104</v>
      </c>
      <c r="E17" s="205"/>
      <c r="F17" s="176" t="str">
        <f t="shared" si="0"/>
        <v/>
      </c>
      <c r="G17" s="332" t="s">
        <v>256</v>
      </c>
      <c r="H17" s="333"/>
      <c r="I17" s="399"/>
      <c r="J17" s="399"/>
      <c r="K17" s="399"/>
      <c r="L17" s="399"/>
      <c r="M17" s="399"/>
      <c r="N17" s="399"/>
      <c r="O17" s="399"/>
      <c r="P17" s="399"/>
      <c r="Q17" s="400"/>
      <c r="R17" s="375" t="s">
        <v>318</v>
      </c>
      <c r="S17" s="376"/>
      <c r="T17" s="376"/>
      <c r="U17" s="377"/>
    </row>
    <row r="18" spans="1:27" ht="34.5" customHeight="1" x14ac:dyDescent="0.15">
      <c r="A18" s="163" t="s">
        <v>0</v>
      </c>
      <c r="B18" s="164" t="s">
        <v>326</v>
      </c>
      <c r="C18" s="120" t="s">
        <v>106</v>
      </c>
      <c r="D18" s="121" t="s">
        <v>183</v>
      </c>
      <c r="E18" s="209"/>
      <c r="F18" s="176" t="str">
        <f t="shared" si="0"/>
        <v/>
      </c>
      <c r="G18" s="317" t="s">
        <v>319</v>
      </c>
      <c r="H18" s="318"/>
      <c r="I18" s="401"/>
      <c r="J18" s="401"/>
      <c r="K18" s="401"/>
      <c r="L18" s="401"/>
      <c r="M18" s="401"/>
      <c r="N18" s="401"/>
      <c r="O18" s="401"/>
      <c r="P18" s="401"/>
      <c r="Q18" s="402"/>
      <c r="R18" s="378"/>
      <c r="S18" s="379"/>
      <c r="T18" s="379"/>
      <c r="U18" s="380"/>
    </row>
    <row r="19" spans="1:27" ht="34.5" customHeight="1" x14ac:dyDescent="0.15">
      <c r="A19" s="115" t="s">
        <v>215</v>
      </c>
      <c r="B19" s="112" t="s">
        <v>57</v>
      </c>
      <c r="C19" s="113" t="s">
        <v>211</v>
      </c>
      <c r="D19" s="116" t="s">
        <v>96</v>
      </c>
      <c r="E19" s="208"/>
      <c r="F19" s="176" t="str">
        <f t="shared" si="0"/>
        <v/>
      </c>
      <c r="G19" s="319" t="s">
        <v>315</v>
      </c>
      <c r="H19" s="320"/>
      <c r="I19" s="403"/>
      <c r="J19" s="403"/>
      <c r="K19" s="403"/>
      <c r="L19" s="403"/>
      <c r="M19" s="403"/>
      <c r="N19" s="403"/>
      <c r="O19" s="403"/>
      <c r="P19" s="403"/>
      <c r="Q19" s="404"/>
      <c r="R19" s="381"/>
      <c r="S19" s="382"/>
      <c r="T19" s="382"/>
      <c r="U19" s="383"/>
    </row>
    <row r="20" spans="1:27" ht="34.5" customHeight="1" x14ac:dyDescent="0.15">
      <c r="A20" s="163" t="s">
        <v>215</v>
      </c>
      <c r="B20" s="164" t="s">
        <v>57</v>
      </c>
      <c r="C20" s="108" t="s">
        <v>0</v>
      </c>
      <c r="D20" s="109" t="s">
        <v>97</v>
      </c>
      <c r="E20" s="205"/>
      <c r="F20" s="176" t="str">
        <f t="shared" si="0"/>
        <v/>
      </c>
      <c r="G20" s="321" t="s">
        <v>314</v>
      </c>
      <c r="H20" s="322"/>
      <c r="I20" s="405"/>
      <c r="J20" s="405"/>
      <c r="K20" s="405"/>
      <c r="L20" s="405"/>
      <c r="M20" s="405"/>
      <c r="N20" s="405"/>
      <c r="O20" s="405"/>
      <c r="P20" s="405"/>
      <c r="Q20" s="406"/>
      <c r="R20" s="384"/>
      <c r="S20" s="385"/>
      <c r="T20" s="385"/>
      <c r="U20" s="386"/>
    </row>
    <row r="21" spans="1:27" ht="34.5" customHeight="1" x14ac:dyDescent="0.15">
      <c r="A21" s="163" t="s">
        <v>215</v>
      </c>
      <c r="B21" s="164" t="s">
        <v>57</v>
      </c>
      <c r="C21" s="120" t="s">
        <v>1</v>
      </c>
      <c r="D21" s="122" t="s">
        <v>98</v>
      </c>
      <c r="E21" s="210"/>
      <c r="F21" s="176" t="str">
        <f t="shared" si="0"/>
        <v/>
      </c>
      <c r="G21" s="321" t="s">
        <v>257</v>
      </c>
      <c r="H21" s="322"/>
      <c r="I21" s="405"/>
      <c r="J21" s="405"/>
      <c r="K21" s="405"/>
      <c r="L21" s="405"/>
      <c r="M21" s="405"/>
      <c r="N21" s="405"/>
      <c r="O21" s="405"/>
      <c r="P21" s="405"/>
      <c r="Q21" s="406"/>
      <c r="R21" s="384"/>
      <c r="S21" s="385"/>
      <c r="T21" s="385"/>
      <c r="U21" s="386"/>
    </row>
    <row r="22" spans="1:27" ht="34.5" customHeight="1" x14ac:dyDescent="0.15">
      <c r="A22" s="123" t="s">
        <v>217</v>
      </c>
      <c r="B22" s="112" t="s">
        <v>177</v>
      </c>
      <c r="C22" s="113" t="s">
        <v>211</v>
      </c>
      <c r="D22" s="124" t="s">
        <v>131</v>
      </c>
      <c r="E22" s="208"/>
      <c r="F22" s="176" t="str">
        <f t="shared" si="0"/>
        <v/>
      </c>
      <c r="G22" s="321" t="s">
        <v>258</v>
      </c>
      <c r="H22" s="322"/>
      <c r="I22" s="432"/>
      <c r="J22" s="432"/>
      <c r="K22" s="432"/>
      <c r="L22" s="432"/>
      <c r="M22" s="432"/>
      <c r="N22" s="432"/>
      <c r="O22" s="432"/>
      <c r="P22" s="432"/>
      <c r="Q22" s="433"/>
      <c r="R22" s="384"/>
      <c r="S22" s="385"/>
      <c r="T22" s="385"/>
      <c r="U22" s="386"/>
    </row>
    <row r="23" spans="1:27" ht="34.5" customHeight="1" x14ac:dyDescent="0.15">
      <c r="A23" s="166" t="s">
        <v>329</v>
      </c>
      <c r="B23" s="167" t="s">
        <v>328</v>
      </c>
      <c r="C23" s="120" t="s">
        <v>0</v>
      </c>
      <c r="D23" s="126" t="s">
        <v>132</v>
      </c>
      <c r="E23" s="210"/>
      <c r="F23" s="176" t="str">
        <f t="shared" si="0"/>
        <v/>
      </c>
      <c r="G23" s="321" t="s">
        <v>259</v>
      </c>
      <c r="H23" s="322"/>
      <c r="I23" s="432"/>
      <c r="J23" s="432"/>
      <c r="K23" s="432"/>
      <c r="L23" s="432"/>
      <c r="M23" s="432"/>
      <c r="N23" s="432"/>
      <c r="O23" s="432"/>
      <c r="P23" s="432"/>
      <c r="Q23" s="433"/>
      <c r="R23" s="384"/>
      <c r="S23" s="385"/>
      <c r="T23" s="385"/>
      <c r="U23" s="386"/>
    </row>
    <row r="24" spans="1:27" ht="34.5" customHeight="1" thickBot="1" x14ac:dyDescent="0.2">
      <c r="A24" s="127" t="s">
        <v>219</v>
      </c>
      <c r="B24" s="105" t="s">
        <v>58</v>
      </c>
      <c r="C24" s="106" t="s">
        <v>211</v>
      </c>
      <c r="D24" s="107" t="s">
        <v>122</v>
      </c>
      <c r="E24" s="204"/>
      <c r="F24" s="176" t="str">
        <f t="shared" si="0"/>
        <v/>
      </c>
      <c r="G24" s="334" t="s">
        <v>260</v>
      </c>
      <c r="H24" s="335"/>
      <c r="I24" s="434"/>
      <c r="J24" s="434"/>
      <c r="K24" s="434"/>
      <c r="L24" s="434"/>
      <c r="M24" s="434"/>
      <c r="N24" s="434"/>
      <c r="O24" s="434"/>
      <c r="P24" s="434"/>
      <c r="Q24" s="435"/>
      <c r="R24" s="407"/>
      <c r="S24" s="408"/>
      <c r="T24" s="408"/>
      <c r="U24" s="409"/>
    </row>
    <row r="25" spans="1:27" ht="34.5" customHeight="1" x14ac:dyDescent="0.15">
      <c r="A25" s="165" t="s">
        <v>331</v>
      </c>
      <c r="B25" s="164" t="s">
        <v>330</v>
      </c>
      <c r="C25" s="108" t="s">
        <v>0</v>
      </c>
      <c r="D25" s="109" t="s">
        <v>123</v>
      </c>
      <c r="E25" s="205"/>
      <c r="F25" s="176" t="str">
        <f t="shared" si="0"/>
        <v/>
      </c>
      <c r="G25" s="327" t="s">
        <v>261</v>
      </c>
      <c r="H25" s="328"/>
      <c r="I25" s="364"/>
      <c r="J25" s="364"/>
      <c r="K25" s="364"/>
      <c r="L25" s="364"/>
      <c r="M25" s="364"/>
      <c r="N25" s="364"/>
      <c r="O25" s="364"/>
      <c r="P25" s="364"/>
      <c r="Q25" s="364"/>
      <c r="R25" s="350"/>
      <c r="S25" s="351"/>
      <c r="T25" s="351"/>
      <c r="U25" s="352"/>
    </row>
    <row r="26" spans="1:27" ht="34.5" customHeight="1" x14ac:dyDescent="0.15">
      <c r="A26" s="168" t="s">
        <v>332</v>
      </c>
      <c r="B26" s="167" t="s">
        <v>330</v>
      </c>
      <c r="C26" s="120" t="s">
        <v>1</v>
      </c>
      <c r="D26" s="138" t="s">
        <v>124</v>
      </c>
      <c r="E26" s="210"/>
      <c r="F26" s="176" t="str">
        <f t="shared" si="0"/>
        <v/>
      </c>
      <c r="G26" s="325" t="s">
        <v>262</v>
      </c>
      <c r="H26" s="326"/>
      <c r="I26" s="368"/>
      <c r="J26" s="368"/>
      <c r="K26" s="368"/>
      <c r="L26" s="368"/>
      <c r="M26" s="368"/>
      <c r="N26" s="368"/>
      <c r="O26" s="368"/>
      <c r="P26" s="368"/>
      <c r="Q26" s="368"/>
      <c r="R26" s="387"/>
      <c r="S26" s="388"/>
      <c r="T26" s="388"/>
      <c r="U26" s="389"/>
    </row>
    <row r="27" spans="1:27" ht="34.5" customHeight="1" x14ac:dyDescent="0.15">
      <c r="A27" s="104" t="s">
        <v>334</v>
      </c>
      <c r="B27" s="105" t="s">
        <v>125</v>
      </c>
      <c r="C27" s="106" t="s">
        <v>211</v>
      </c>
      <c r="D27" s="139" t="s">
        <v>126</v>
      </c>
      <c r="E27" s="204"/>
      <c r="F27" s="176" t="str">
        <f t="shared" si="0"/>
        <v/>
      </c>
      <c r="G27" s="325" t="s">
        <v>263</v>
      </c>
      <c r="H27" s="326"/>
      <c r="I27" s="336"/>
      <c r="J27" s="336"/>
      <c r="K27" s="336"/>
      <c r="L27" s="336"/>
      <c r="M27" s="336"/>
      <c r="N27" s="336"/>
      <c r="O27" s="336"/>
      <c r="P27" s="336"/>
      <c r="Q27" s="336"/>
      <c r="R27" s="387"/>
      <c r="S27" s="388"/>
      <c r="T27" s="388"/>
      <c r="U27" s="389"/>
    </row>
    <row r="28" spans="1:27" ht="34.5" customHeight="1" x14ac:dyDescent="0.15">
      <c r="A28" s="163" t="s">
        <v>335</v>
      </c>
      <c r="B28" s="164" t="s">
        <v>333</v>
      </c>
      <c r="C28" s="108" t="s">
        <v>0</v>
      </c>
      <c r="D28" s="264" t="s">
        <v>127</v>
      </c>
      <c r="E28" s="205"/>
      <c r="F28" s="176" t="str">
        <f t="shared" si="0"/>
        <v/>
      </c>
      <c r="G28" s="325" t="s">
        <v>264</v>
      </c>
      <c r="H28" s="326"/>
      <c r="I28" s="336"/>
      <c r="J28" s="336"/>
      <c r="K28" s="336"/>
      <c r="L28" s="336"/>
      <c r="M28" s="336"/>
      <c r="N28" s="336"/>
      <c r="O28" s="336"/>
      <c r="P28" s="336"/>
      <c r="Q28" s="336"/>
      <c r="R28" s="387"/>
      <c r="S28" s="388"/>
      <c r="T28" s="388"/>
      <c r="U28" s="389"/>
    </row>
    <row r="29" spans="1:27" ht="34.5" customHeight="1" x14ac:dyDescent="0.15">
      <c r="A29" s="163" t="s">
        <v>335</v>
      </c>
      <c r="B29" s="164" t="s">
        <v>333</v>
      </c>
      <c r="C29" s="108" t="s">
        <v>1</v>
      </c>
      <c r="D29" s="264" t="s">
        <v>128</v>
      </c>
      <c r="E29" s="205"/>
      <c r="F29" s="176" t="str">
        <f t="shared" si="0"/>
        <v/>
      </c>
      <c r="G29" s="325" t="s">
        <v>265</v>
      </c>
      <c r="H29" s="326"/>
      <c r="I29" s="336"/>
      <c r="J29" s="336"/>
      <c r="K29" s="336"/>
      <c r="L29" s="336"/>
      <c r="M29" s="336"/>
      <c r="N29" s="336"/>
      <c r="O29" s="336"/>
      <c r="P29" s="336"/>
      <c r="Q29" s="336"/>
      <c r="R29" s="387"/>
      <c r="S29" s="388"/>
      <c r="T29" s="388"/>
      <c r="U29" s="389"/>
    </row>
    <row r="30" spans="1:27" ht="34.5" customHeight="1" x14ac:dyDescent="0.15">
      <c r="A30" s="163" t="s">
        <v>337</v>
      </c>
      <c r="B30" s="164" t="s">
        <v>336</v>
      </c>
      <c r="C30" s="108" t="s">
        <v>2</v>
      </c>
      <c r="D30" s="264" t="s">
        <v>129</v>
      </c>
      <c r="E30" s="205"/>
      <c r="F30" s="176" t="str">
        <f t="shared" si="0"/>
        <v/>
      </c>
      <c r="G30" s="325" t="s">
        <v>268</v>
      </c>
      <c r="H30" s="326"/>
      <c r="I30" s="336"/>
      <c r="J30" s="336"/>
      <c r="K30" s="336"/>
      <c r="L30" s="336"/>
      <c r="M30" s="336"/>
      <c r="N30" s="336"/>
      <c r="O30" s="336"/>
      <c r="P30" s="336"/>
      <c r="Q30" s="336"/>
      <c r="R30" s="285" t="s">
        <v>453</v>
      </c>
      <c r="S30" s="286"/>
      <c r="T30" s="286"/>
      <c r="U30" s="287"/>
    </row>
    <row r="31" spans="1:27" ht="34.5" customHeight="1" thickBot="1" x14ac:dyDescent="0.2">
      <c r="A31" s="163" t="s">
        <v>335</v>
      </c>
      <c r="B31" s="164" t="s">
        <v>333</v>
      </c>
      <c r="C31" s="111" t="s">
        <v>3</v>
      </c>
      <c r="D31" s="140" t="s">
        <v>60</v>
      </c>
      <c r="E31" s="207"/>
      <c r="F31" s="176" t="str">
        <f t="shared" si="0"/>
        <v/>
      </c>
      <c r="G31" s="325" t="s">
        <v>198</v>
      </c>
      <c r="H31" s="326"/>
      <c r="I31" s="336"/>
      <c r="J31" s="336"/>
      <c r="K31" s="336"/>
      <c r="L31" s="336"/>
      <c r="M31" s="336"/>
      <c r="N31" s="336"/>
      <c r="O31" s="336"/>
      <c r="P31" s="336"/>
      <c r="Q31" s="336"/>
      <c r="R31" s="387"/>
      <c r="S31" s="388"/>
      <c r="T31" s="388"/>
      <c r="U31" s="389"/>
    </row>
    <row r="32" spans="1:27" ht="34.5" customHeight="1" thickBot="1" x14ac:dyDescent="0.2">
      <c r="A32" s="115" t="s">
        <v>341</v>
      </c>
      <c r="B32" s="112" t="s">
        <v>133</v>
      </c>
      <c r="C32" s="113" t="s">
        <v>211</v>
      </c>
      <c r="D32" s="124" t="s">
        <v>94</v>
      </c>
      <c r="E32" s="208"/>
      <c r="F32" s="176" t="str">
        <f t="shared" si="0"/>
        <v/>
      </c>
      <c r="G32" s="325" t="s">
        <v>269</v>
      </c>
      <c r="H32" s="326"/>
      <c r="I32" s="336"/>
      <c r="J32" s="336"/>
      <c r="K32" s="336"/>
      <c r="L32" s="336"/>
      <c r="M32" s="336"/>
      <c r="N32" s="336"/>
      <c r="O32" s="336"/>
      <c r="P32" s="336"/>
      <c r="Q32" s="336"/>
      <c r="R32" s="387"/>
      <c r="S32" s="388"/>
      <c r="T32" s="388"/>
      <c r="U32" s="389"/>
      <c r="V32" s="14"/>
      <c r="Y32" s="159" t="s">
        <v>360</v>
      </c>
      <c r="Z32" s="422" t="s">
        <v>359</v>
      </c>
      <c r="AA32" s="422"/>
    </row>
    <row r="33" spans="1:22" ht="34.5" customHeight="1" x14ac:dyDescent="0.15">
      <c r="A33" s="163" t="s">
        <v>342</v>
      </c>
      <c r="B33" s="169" t="s">
        <v>338</v>
      </c>
      <c r="C33" s="108" t="s">
        <v>0</v>
      </c>
      <c r="D33" s="139" t="s">
        <v>135</v>
      </c>
      <c r="E33" s="204"/>
      <c r="F33" s="176" t="str">
        <f t="shared" si="0"/>
        <v/>
      </c>
      <c r="G33" s="325" t="s">
        <v>270</v>
      </c>
      <c r="H33" s="326"/>
      <c r="I33" s="309"/>
      <c r="J33" s="309"/>
      <c r="K33" s="309"/>
      <c r="L33" s="309"/>
      <c r="M33" s="309"/>
      <c r="N33" s="309"/>
      <c r="O33" s="309"/>
      <c r="P33" s="309"/>
      <c r="Q33" s="309"/>
      <c r="R33" s="387"/>
      <c r="S33" s="388"/>
      <c r="T33" s="388"/>
      <c r="U33" s="389"/>
      <c r="V33" s="14"/>
    </row>
    <row r="34" spans="1:22" ht="34.5" customHeight="1" x14ac:dyDescent="0.15">
      <c r="A34" s="163" t="s">
        <v>342</v>
      </c>
      <c r="B34" s="164" t="s">
        <v>339</v>
      </c>
      <c r="C34" s="129" t="s">
        <v>215</v>
      </c>
      <c r="D34" s="264" t="s">
        <v>137</v>
      </c>
      <c r="E34" s="205"/>
      <c r="F34" s="176" t="str">
        <f t="shared" si="0"/>
        <v/>
      </c>
      <c r="G34" s="325" t="s">
        <v>271</v>
      </c>
      <c r="H34" s="326"/>
      <c r="I34" s="309"/>
      <c r="J34" s="309"/>
      <c r="K34" s="309"/>
      <c r="L34" s="309"/>
      <c r="M34" s="309"/>
      <c r="N34" s="309"/>
      <c r="O34" s="309"/>
      <c r="P34" s="309"/>
      <c r="Q34" s="309"/>
      <c r="R34" s="285" t="s">
        <v>303</v>
      </c>
      <c r="S34" s="286"/>
      <c r="T34" s="286"/>
      <c r="U34" s="287"/>
      <c r="V34" s="14"/>
    </row>
    <row r="35" spans="1:22" ht="34.5" customHeight="1" x14ac:dyDescent="0.15">
      <c r="A35" s="163" t="s">
        <v>342</v>
      </c>
      <c r="B35" s="164" t="s">
        <v>339</v>
      </c>
      <c r="C35" s="108" t="s">
        <v>2</v>
      </c>
      <c r="D35" s="264" t="s">
        <v>136</v>
      </c>
      <c r="E35" s="205"/>
      <c r="F35" s="176" t="str">
        <f t="shared" si="0"/>
        <v/>
      </c>
      <c r="G35" s="325" t="s">
        <v>272</v>
      </c>
      <c r="H35" s="326"/>
      <c r="I35" s="309"/>
      <c r="J35" s="309"/>
      <c r="K35" s="309"/>
      <c r="L35" s="309"/>
      <c r="M35" s="309"/>
      <c r="N35" s="309"/>
      <c r="O35" s="309"/>
      <c r="P35" s="309"/>
      <c r="Q35" s="309"/>
      <c r="R35" s="285" t="s">
        <v>304</v>
      </c>
      <c r="S35" s="286"/>
      <c r="T35" s="286"/>
      <c r="U35" s="287"/>
      <c r="V35" s="14"/>
    </row>
    <row r="36" spans="1:22" ht="34.5" customHeight="1" x14ac:dyDescent="0.15">
      <c r="A36" s="163" t="s">
        <v>342</v>
      </c>
      <c r="B36" s="170" t="s">
        <v>340</v>
      </c>
      <c r="C36" s="108" t="s">
        <v>3</v>
      </c>
      <c r="D36" s="141" t="s">
        <v>144</v>
      </c>
      <c r="E36" s="211"/>
      <c r="F36" s="176" t="str">
        <f t="shared" si="0"/>
        <v/>
      </c>
      <c r="G36" s="296" t="s">
        <v>284</v>
      </c>
      <c r="H36" s="297"/>
      <c r="I36" s="413"/>
      <c r="J36" s="413"/>
      <c r="K36" s="413"/>
      <c r="L36" s="413"/>
      <c r="M36" s="413"/>
      <c r="N36" s="413"/>
      <c r="O36" s="413"/>
      <c r="P36" s="413"/>
      <c r="Q36" s="413"/>
      <c r="R36" s="410" t="s">
        <v>285</v>
      </c>
      <c r="S36" s="411"/>
      <c r="T36" s="411"/>
      <c r="U36" s="412"/>
    </row>
    <row r="37" spans="1:22" ht="34.5" customHeight="1" x14ac:dyDescent="0.15">
      <c r="A37" s="115" t="s">
        <v>213</v>
      </c>
      <c r="B37" s="171" t="s">
        <v>343</v>
      </c>
      <c r="C37" s="117" t="s">
        <v>91</v>
      </c>
      <c r="D37" s="116" t="s">
        <v>110</v>
      </c>
      <c r="E37" s="208"/>
      <c r="F37" s="176" t="str">
        <f t="shared" si="0"/>
        <v/>
      </c>
      <c r="G37" s="294" t="s">
        <v>441</v>
      </c>
      <c r="H37" s="295"/>
      <c r="I37" s="270" t="s">
        <v>445</v>
      </c>
      <c r="J37" s="270"/>
      <c r="K37" s="271" t="s">
        <v>446</v>
      </c>
      <c r="L37" s="272"/>
      <c r="M37" s="271" t="s">
        <v>447</v>
      </c>
      <c r="N37" s="270"/>
      <c r="O37" s="270"/>
      <c r="P37" s="306" t="s">
        <v>448</v>
      </c>
      <c r="Q37" s="307"/>
      <c r="R37" s="285" t="s">
        <v>449</v>
      </c>
      <c r="S37" s="286"/>
      <c r="T37" s="286"/>
      <c r="U37" s="287"/>
    </row>
    <row r="38" spans="1:22" ht="34.5" customHeight="1" x14ac:dyDescent="0.15">
      <c r="A38" s="163" t="s">
        <v>344</v>
      </c>
      <c r="B38" s="174" t="s">
        <v>351</v>
      </c>
      <c r="C38" s="118" t="s">
        <v>0</v>
      </c>
      <c r="D38" s="109" t="s">
        <v>111</v>
      </c>
      <c r="E38" s="205"/>
      <c r="F38" s="176" t="str">
        <f t="shared" si="0"/>
        <v/>
      </c>
      <c r="G38" s="296"/>
      <c r="H38" s="297"/>
      <c r="I38" s="300" t="s">
        <v>442</v>
      </c>
      <c r="J38" s="300"/>
      <c r="K38" s="308"/>
      <c r="L38" s="310"/>
      <c r="M38" s="308"/>
      <c r="N38" s="309"/>
      <c r="O38" s="310"/>
      <c r="P38" s="302"/>
      <c r="Q38" s="303"/>
      <c r="R38" s="288"/>
      <c r="S38" s="289"/>
      <c r="T38" s="289"/>
      <c r="U38" s="290"/>
    </row>
    <row r="39" spans="1:22" ht="34.5" customHeight="1" x14ac:dyDescent="0.15">
      <c r="A39" s="173" t="s">
        <v>344</v>
      </c>
      <c r="B39" s="174" t="s">
        <v>351</v>
      </c>
      <c r="C39" s="119" t="s">
        <v>1</v>
      </c>
      <c r="D39" s="122" t="s">
        <v>143</v>
      </c>
      <c r="E39" s="210"/>
      <c r="F39" s="176" t="str">
        <f t="shared" si="0"/>
        <v/>
      </c>
      <c r="G39" s="296"/>
      <c r="H39" s="297"/>
      <c r="I39" s="300" t="s">
        <v>443</v>
      </c>
      <c r="J39" s="300"/>
      <c r="K39" s="308"/>
      <c r="L39" s="310"/>
      <c r="M39" s="308"/>
      <c r="N39" s="309"/>
      <c r="O39" s="310"/>
      <c r="P39" s="302"/>
      <c r="Q39" s="303"/>
      <c r="R39" s="288"/>
      <c r="S39" s="289"/>
      <c r="T39" s="289"/>
      <c r="U39" s="290"/>
    </row>
    <row r="40" spans="1:22" ht="34.5" customHeight="1" thickBot="1" x14ac:dyDescent="0.2">
      <c r="A40" s="115" t="s">
        <v>214</v>
      </c>
      <c r="B40" s="112" t="s">
        <v>107</v>
      </c>
      <c r="C40" s="117" t="s">
        <v>91</v>
      </c>
      <c r="D40" s="116" t="s">
        <v>108</v>
      </c>
      <c r="E40" s="208"/>
      <c r="F40" s="176" t="str">
        <f t="shared" si="0"/>
        <v/>
      </c>
      <c r="G40" s="298"/>
      <c r="H40" s="299"/>
      <c r="I40" s="301" t="s">
        <v>444</v>
      </c>
      <c r="J40" s="301"/>
      <c r="K40" s="311"/>
      <c r="L40" s="313"/>
      <c r="M40" s="311"/>
      <c r="N40" s="312"/>
      <c r="O40" s="313"/>
      <c r="P40" s="304"/>
      <c r="Q40" s="305"/>
      <c r="R40" s="291"/>
      <c r="S40" s="292"/>
      <c r="T40" s="292"/>
      <c r="U40" s="293"/>
    </row>
    <row r="41" spans="1:22" ht="34.5" customHeight="1" thickBot="1" x14ac:dyDescent="0.2">
      <c r="A41" s="173" t="s">
        <v>346</v>
      </c>
      <c r="B41" s="167" t="s">
        <v>345</v>
      </c>
      <c r="C41" s="119" t="s">
        <v>0</v>
      </c>
      <c r="D41" s="122" t="s">
        <v>109</v>
      </c>
      <c r="E41" s="210"/>
      <c r="F41" s="176" t="str">
        <f t="shared" si="0"/>
        <v/>
      </c>
      <c r="R41" s="146"/>
      <c r="S41" s="146"/>
      <c r="T41" s="146"/>
      <c r="U41" s="146"/>
    </row>
    <row r="42" spans="1:22" ht="34.5" customHeight="1" thickBot="1" x14ac:dyDescent="0.2">
      <c r="A42" s="115" t="s">
        <v>216</v>
      </c>
      <c r="B42" s="112" t="s">
        <v>112</v>
      </c>
      <c r="C42" s="117" t="s">
        <v>91</v>
      </c>
      <c r="D42" s="116" t="s">
        <v>113</v>
      </c>
      <c r="E42" s="208"/>
      <c r="F42" s="176" t="str">
        <f t="shared" si="0"/>
        <v/>
      </c>
      <c r="G42" s="323" t="s">
        <v>242</v>
      </c>
      <c r="H42" s="324"/>
      <c r="N42" s="323" t="s">
        <v>286</v>
      </c>
      <c r="O42" s="349"/>
      <c r="P42" s="324"/>
      <c r="Q42" s="145" t="s">
        <v>292</v>
      </c>
      <c r="R42" s="323" t="s">
        <v>267</v>
      </c>
      <c r="S42" s="349"/>
      <c r="T42" s="349"/>
      <c r="U42" s="324"/>
    </row>
    <row r="43" spans="1:22" ht="34.5" customHeight="1" x14ac:dyDescent="0.15">
      <c r="A43" s="163" t="s">
        <v>349</v>
      </c>
      <c r="B43" s="164" t="s">
        <v>347</v>
      </c>
      <c r="C43" s="118" t="s">
        <v>0</v>
      </c>
      <c r="D43" s="109" t="s">
        <v>114</v>
      </c>
      <c r="E43" s="205"/>
      <c r="F43" s="176" t="str">
        <f t="shared" si="0"/>
        <v/>
      </c>
      <c r="G43" s="135" t="s">
        <v>251</v>
      </c>
      <c r="H43" s="436" t="s">
        <v>250</v>
      </c>
      <c r="I43" s="431"/>
      <c r="J43" s="431"/>
      <c r="K43" s="431"/>
      <c r="L43" s="431"/>
      <c r="M43" s="437"/>
      <c r="N43" s="436" t="s">
        <v>404</v>
      </c>
      <c r="O43" s="431"/>
      <c r="P43" s="437"/>
      <c r="Q43" s="132" t="s">
        <v>254</v>
      </c>
      <c r="R43" s="417"/>
      <c r="S43" s="418"/>
      <c r="T43" s="418"/>
      <c r="U43" s="419"/>
    </row>
    <row r="44" spans="1:22" ht="34.5" customHeight="1" x14ac:dyDescent="0.15">
      <c r="A44" s="172" t="s">
        <v>350</v>
      </c>
      <c r="B44" s="167" t="s">
        <v>348</v>
      </c>
      <c r="C44" s="119" t="s">
        <v>1</v>
      </c>
      <c r="D44" s="122" t="s">
        <v>115</v>
      </c>
      <c r="E44" s="210"/>
      <c r="F44" s="176" t="str">
        <f t="shared" si="0"/>
        <v/>
      </c>
      <c r="G44" s="142" t="s">
        <v>253</v>
      </c>
      <c r="H44" s="438" t="s">
        <v>252</v>
      </c>
      <c r="I44" s="346"/>
      <c r="J44" s="346"/>
      <c r="K44" s="346"/>
      <c r="L44" s="346"/>
      <c r="M44" s="439"/>
      <c r="N44" s="438" t="s">
        <v>403</v>
      </c>
      <c r="O44" s="346"/>
      <c r="P44" s="439"/>
      <c r="Q44" s="143" t="s">
        <v>210</v>
      </c>
      <c r="R44" s="387"/>
      <c r="S44" s="388"/>
      <c r="T44" s="388"/>
      <c r="U44" s="389"/>
    </row>
    <row r="45" spans="1:22" ht="34.5" customHeight="1" x14ac:dyDescent="0.15">
      <c r="A45" s="104" t="s">
        <v>218</v>
      </c>
      <c r="B45" s="105" t="s">
        <v>117</v>
      </c>
      <c r="C45" s="125" t="s">
        <v>91</v>
      </c>
      <c r="D45" s="107" t="s">
        <v>116</v>
      </c>
      <c r="E45" s="204"/>
      <c r="F45" s="176" t="str">
        <f t="shared" si="0"/>
        <v/>
      </c>
      <c r="G45" s="142" t="s">
        <v>299</v>
      </c>
      <c r="H45" s="438" t="s">
        <v>273</v>
      </c>
      <c r="I45" s="346"/>
      <c r="J45" s="346"/>
      <c r="K45" s="346"/>
      <c r="L45" s="346"/>
      <c r="M45" s="439"/>
      <c r="N45" s="438" t="s">
        <v>287</v>
      </c>
      <c r="O45" s="346"/>
      <c r="P45" s="439"/>
      <c r="Q45" s="143" t="s">
        <v>210</v>
      </c>
      <c r="R45" s="387"/>
      <c r="S45" s="388"/>
      <c r="T45" s="388"/>
      <c r="U45" s="389"/>
    </row>
    <row r="46" spans="1:22" ht="34.5" customHeight="1" x14ac:dyDescent="0.15">
      <c r="A46" s="163" t="s">
        <v>354</v>
      </c>
      <c r="B46" s="164" t="s">
        <v>352</v>
      </c>
      <c r="C46" s="118" t="s">
        <v>0</v>
      </c>
      <c r="D46" s="109" t="s">
        <v>138</v>
      </c>
      <c r="E46" s="205"/>
      <c r="F46" s="176" t="str">
        <f t="shared" si="0"/>
        <v/>
      </c>
      <c r="G46" s="142" t="str">
        <f>IF(I36="有","○","")</f>
        <v/>
      </c>
      <c r="H46" s="438" t="s">
        <v>274</v>
      </c>
      <c r="I46" s="346"/>
      <c r="J46" s="346"/>
      <c r="K46" s="346"/>
      <c r="L46" s="346"/>
      <c r="M46" s="439"/>
      <c r="N46" s="438" t="s">
        <v>222</v>
      </c>
      <c r="O46" s="346"/>
      <c r="P46" s="439"/>
      <c r="Q46" s="143"/>
      <c r="R46" s="387"/>
      <c r="S46" s="388"/>
      <c r="T46" s="388"/>
      <c r="U46" s="389"/>
    </row>
    <row r="47" spans="1:22" ht="34.5" customHeight="1" x14ac:dyDescent="0.15">
      <c r="A47" s="163" t="s">
        <v>355</v>
      </c>
      <c r="B47" s="164" t="s">
        <v>353</v>
      </c>
      <c r="C47" s="128" t="s">
        <v>1</v>
      </c>
      <c r="D47" s="114" t="s">
        <v>118</v>
      </c>
      <c r="E47" s="207"/>
      <c r="F47" s="176" t="str">
        <f t="shared" si="0"/>
        <v/>
      </c>
      <c r="G47" s="142" t="str">
        <f>IF(I35="有","○","")</f>
        <v/>
      </c>
      <c r="H47" s="438" t="s">
        <v>275</v>
      </c>
      <c r="I47" s="346"/>
      <c r="J47" s="346"/>
      <c r="K47" s="346"/>
      <c r="L47" s="346"/>
      <c r="M47" s="439"/>
      <c r="N47" s="438" t="s">
        <v>288</v>
      </c>
      <c r="O47" s="346"/>
      <c r="P47" s="439"/>
      <c r="Q47" s="143"/>
      <c r="R47" s="387"/>
      <c r="S47" s="388"/>
      <c r="T47" s="388"/>
      <c r="U47" s="389"/>
    </row>
    <row r="48" spans="1:22" ht="34.5" customHeight="1" x14ac:dyDescent="0.15">
      <c r="A48" s="115" t="s">
        <v>220</v>
      </c>
      <c r="B48" s="171" t="s">
        <v>178</v>
      </c>
      <c r="C48" s="113" t="s">
        <v>211</v>
      </c>
      <c r="D48" s="116" t="s">
        <v>140</v>
      </c>
      <c r="E48" s="208"/>
      <c r="F48" s="176" t="str">
        <f t="shared" si="0"/>
        <v/>
      </c>
      <c r="G48" s="142" t="str">
        <f>IF(I5="法人（協同組合）","○","")</f>
        <v/>
      </c>
      <c r="H48" s="438" t="s">
        <v>276</v>
      </c>
      <c r="I48" s="346"/>
      <c r="J48" s="346"/>
      <c r="K48" s="346"/>
      <c r="L48" s="346"/>
      <c r="M48" s="439"/>
      <c r="N48" s="438" t="s">
        <v>289</v>
      </c>
      <c r="O48" s="346"/>
      <c r="P48" s="439"/>
      <c r="Q48" s="143" t="s">
        <v>210</v>
      </c>
      <c r="R48" s="387"/>
      <c r="S48" s="388"/>
      <c r="T48" s="388"/>
      <c r="U48" s="389"/>
    </row>
    <row r="49" spans="1:21" ht="34.5" customHeight="1" x14ac:dyDescent="0.15">
      <c r="A49" s="163" t="s">
        <v>357</v>
      </c>
      <c r="B49" s="174" t="s">
        <v>356</v>
      </c>
      <c r="C49" s="108" t="s">
        <v>0</v>
      </c>
      <c r="D49" s="109" t="s">
        <v>141</v>
      </c>
      <c r="E49" s="205"/>
      <c r="F49" s="176" t="str">
        <f t="shared" si="0"/>
        <v/>
      </c>
      <c r="G49" s="142" t="s">
        <v>210</v>
      </c>
      <c r="H49" s="438" t="s">
        <v>277</v>
      </c>
      <c r="I49" s="346"/>
      <c r="J49" s="346"/>
      <c r="K49" s="346"/>
      <c r="L49" s="346"/>
      <c r="M49" s="439"/>
      <c r="N49" s="438" t="s">
        <v>290</v>
      </c>
      <c r="O49" s="346"/>
      <c r="P49" s="439"/>
      <c r="Q49" s="143"/>
      <c r="R49" s="387"/>
      <c r="S49" s="388"/>
      <c r="T49" s="388"/>
      <c r="U49" s="389"/>
    </row>
    <row r="50" spans="1:21" ht="34.5" customHeight="1" x14ac:dyDescent="0.15">
      <c r="A50" s="163" t="s">
        <v>357</v>
      </c>
      <c r="B50" s="175" t="s">
        <v>356</v>
      </c>
      <c r="C50" s="111" t="s">
        <v>1</v>
      </c>
      <c r="D50" s="114" t="s">
        <v>142</v>
      </c>
      <c r="E50" s="207"/>
      <c r="F50" s="176" t="str">
        <f t="shared" si="0"/>
        <v/>
      </c>
      <c r="G50" s="142" t="str">
        <f>IF(I5&lt;&gt;"個人","○","")</f>
        <v>○</v>
      </c>
      <c r="H50" s="438" t="s">
        <v>278</v>
      </c>
      <c r="I50" s="346"/>
      <c r="J50" s="346"/>
      <c r="K50" s="346"/>
      <c r="L50" s="346"/>
      <c r="M50" s="439"/>
      <c r="N50" s="438"/>
      <c r="O50" s="346"/>
      <c r="P50" s="439"/>
      <c r="Q50" s="143"/>
      <c r="R50" s="387" t="s">
        <v>308</v>
      </c>
      <c r="S50" s="388"/>
      <c r="T50" s="388"/>
      <c r="U50" s="389"/>
    </row>
    <row r="51" spans="1:21" ht="34.5" customHeight="1" x14ac:dyDescent="0.15">
      <c r="A51" s="115" t="s">
        <v>407</v>
      </c>
      <c r="B51" s="112" t="s">
        <v>60</v>
      </c>
      <c r="C51" s="113" t="s">
        <v>405</v>
      </c>
      <c r="D51" s="116" t="s">
        <v>239</v>
      </c>
      <c r="E51" s="208"/>
      <c r="F51" s="176" t="str">
        <f t="shared" si="0"/>
        <v/>
      </c>
      <c r="G51" s="142" t="str">
        <f>IF(I5="個人","○","")</f>
        <v/>
      </c>
      <c r="H51" s="438" t="s">
        <v>291</v>
      </c>
      <c r="I51" s="346"/>
      <c r="J51" s="346"/>
      <c r="K51" s="346"/>
      <c r="L51" s="346"/>
      <c r="M51" s="439"/>
      <c r="N51" s="438"/>
      <c r="O51" s="346"/>
      <c r="P51" s="439"/>
      <c r="Q51" s="143"/>
      <c r="R51" s="387" t="s">
        <v>309</v>
      </c>
      <c r="S51" s="388"/>
      <c r="T51" s="388"/>
      <c r="U51" s="389"/>
    </row>
    <row r="52" spans="1:21" ht="34.5" customHeight="1" x14ac:dyDescent="0.15">
      <c r="A52" s="163" t="s">
        <v>240</v>
      </c>
      <c r="B52" s="164" t="s">
        <v>60</v>
      </c>
      <c r="C52" s="108" t="s">
        <v>0</v>
      </c>
      <c r="D52" s="109" t="s">
        <v>408</v>
      </c>
      <c r="E52" s="205"/>
      <c r="F52" s="176" t="str">
        <f t="shared" si="0"/>
        <v/>
      </c>
      <c r="G52" s="142" t="str">
        <f>IF(I5="個人","○","")</f>
        <v/>
      </c>
      <c r="H52" s="438" t="s">
        <v>279</v>
      </c>
      <c r="I52" s="346"/>
      <c r="J52" s="346"/>
      <c r="K52" s="346"/>
      <c r="L52" s="346"/>
      <c r="M52" s="439"/>
      <c r="N52" s="438"/>
      <c r="O52" s="346"/>
      <c r="P52" s="439"/>
      <c r="Q52" s="143"/>
      <c r="R52" s="387" t="s">
        <v>310</v>
      </c>
      <c r="S52" s="388"/>
      <c r="T52" s="388"/>
      <c r="U52" s="389"/>
    </row>
    <row r="53" spans="1:21" ht="34.5" customHeight="1" x14ac:dyDescent="0.15">
      <c r="A53" s="163" t="s">
        <v>240</v>
      </c>
      <c r="B53" s="164" t="s">
        <v>60</v>
      </c>
      <c r="C53" s="108" t="s">
        <v>1</v>
      </c>
      <c r="D53" s="109" t="s">
        <v>409</v>
      </c>
      <c r="E53" s="205"/>
      <c r="F53" s="176" t="str">
        <f t="shared" si="0"/>
        <v/>
      </c>
      <c r="G53" s="142" t="s">
        <v>210</v>
      </c>
      <c r="H53" s="438" t="s">
        <v>402</v>
      </c>
      <c r="I53" s="346"/>
      <c r="J53" s="346"/>
      <c r="K53" s="346"/>
      <c r="L53" s="346"/>
      <c r="M53" s="439"/>
      <c r="N53" s="438"/>
      <c r="O53" s="346"/>
      <c r="P53" s="439"/>
      <c r="Q53" s="143"/>
      <c r="R53" s="387" t="s">
        <v>311</v>
      </c>
      <c r="S53" s="388"/>
      <c r="T53" s="388"/>
      <c r="U53" s="389"/>
    </row>
    <row r="54" spans="1:21" ht="34.5" customHeight="1" x14ac:dyDescent="0.15">
      <c r="A54" s="163" t="s">
        <v>406</v>
      </c>
      <c r="B54" s="164" t="s">
        <v>60</v>
      </c>
      <c r="C54" s="108" t="s">
        <v>2</v>
      </c>
      <c r="D54" s="109" t="s">
        <v>410</v>
      </c>
      <c r="E54" s="205"/>
      <c r="F54" s="176" t="str">
        <f t="shared" si="0"/>
        <v/>
      </c>
      <c r="G54" s="142" t="s">
        <v>210</v>
      </c>
      <c r="H54" s="438" t="s">
        <v>280</v>
      </c>
      <c r="I54" s="346"/>
      <c r="J54" s="346"/>
      <c r="K54" s="346"/>
      <c r="L54" s="346"/>
      <c r="M54" s="439"/>
      <c r="N54" s="438"/>
      <c r="O54" s="346"/>
      <c r="P54" s="439"/>
      <c r="Q54" s="143"/>
      <c r="R54" s="387" t="s">
        <v>309</v>
      </c>
      <c r="S54" s="388"/>
      <c r="T54" s="388"/>
      <c r="U54" s="389"/>
    </row>
    <row r="55" spans="1:21" ht="34.5" customHeight="1" x14ac:dyDescent="0.15">
      <c r="A55" s="163" t="s">
        <v>406</v>
      </c>
      <c r="B55" s="164" t="s">
        <v>60</v>
      </c>
      <c r="C55" s="108" t="s">
        <v>3</v>
      </c>
      <c r="D55" s="109" t="s">
        <v>411</v>
      </c>
      <c r="E55" s="205"/>
      <c r="F55" s="176" t="str">
        <f t="shared" si="0"/>
        <v/>
      </c>
      <c r="G55" s="142" t="str">
        <f>IF(I34="有","○","")</f>
        <v/>
      </c>
      <c r="H55" s="438" t="s">
        <v>281</v>
      </c>
      <c r="I55" s="346"/>
      <c r="J55" s="346"/>
      <c r="K55" s="346"/>
      <c r="L55" s="346"/>
      <c r="M55" s="439"/>
      <c r="N55" s="438"/>
      <c r="O55" s="346"/>
      <c r="P55" s="439"/>
      <c r="Q55" s="143"/>
      <c r="R55" s="387" t="s">
        <v>312</v>
      </c>
      <c r="S55" s="388"/>
      <c r="T55" s="388"/>
      <c r="U55" s="389"/>
    </row>
    <row r="56" spans="1:21" ht="34.5" customHeight="1" thickBot="1" x14ac:dyDescent="0.2">
      <c r="A56" s="265" t="s">
        <v>406</v>
      </c>
      <c r="B56" s="266" t="s">
        <v>60</v>
      </c>
      <c r="C56" s="267" t="s">
        <v>4</v>
      </c>
      <c r="D56" s="268" t="s">
        <v>412</v>
      </c>
      <c r="E56" s="269"/>
      <c r="F56" s="176" t="str">
        <f t="shared" si="0"/>
        <v/>
      </c>
      <c r="G56" s="142" t="str">
        <f>IF(I18="","","○")</f>
        <v/>
      </c>
      <c r="H56" s="438" t="s">
        <v>294</v>
      </c>
      <c r="I56" s="346"/>
      <c r="J56" s="346"/>
      <c r="K56" s="346"/>
      <c r="L56" s="346"/>
      <c r="M56" s="439"/>
      <c r="N56" s="438" t="s">
        <v>296</v>
      </c>
      <c r="O56" s="346"/>
      <c r="P56" s="439"/>
      <c r="Q56" s="143" t="s">
        <v>401</v>
      </c>
      <c r="R56" s="387" t="s">
        <v>420</v>
      </c>
      <c r="S56" s="388"/>
      <c r="T56" s="388"/>
      <c r="U56" s="389"/>
    </row>
    <row r="57" spans="1:21" ht="34.5" customHeight="1" x14ac:dyDescent="0.15">
      <c r="G57" s="142" t="str">
        <f>IF(I5&lt;&gt;"個人","○","")</f>
        <v>○</v>
      </c>
      <c r="H57" s="438" t="s">
        <v>295</v>
      </c>
      <c r="I57" s="346"/>
      <c r="J57" s="346"/>
      <c r="K57" s="346"/>
      <c r="L57" s="346"/>
      <c r="M57" s="439"/>
      <c r="N57" s="438" t="s">
        <v>297</v>
      </c>
      <c r="O57" s="346"/>
      <c r="P57" s="439"/>
      <c r="Q57" s="143"/>
      <c r="R57" s="387" t="s">
        <v>421</v>
      </c>
      <c r="S57" s="388"/>
      <c r="T57" s="388"/>
      <c r="U57" s="389"/>
    </row>
    <row r="58" spans="1:21" ht="34.5" customHeight="1" x14ac:dyDescent="0.15">
      <c r="G58" s="142" t="str">
        <f>IF(I5="個人","○","")</f>
        <v/>
      </c>
      <c r="H58" s="438" t="s">
        <v>282</v>
      </c>
      <c r="I58" s="346"/>
      <c r="J58" s="346"/>
      <c r="K58" s="346"/>
      <c r="L58" s="346"/>
      <c r="M58" s="439"/>
      <c r="N58" s="438" t="s">
        <v>293</v>
      </c>
      <c r="O58" s="346"/>
      <c r="P58" s="439"/>
      <c r="Q58" s="143"/>
      <c r="R58" s="387" t="s">
        <v>313</v>
      </c>
      <c r="S58" s="388"/>
      <c r="T58" s="388"/>
      <c r="U58" s="389"/>
    </row>
    <row r="59" spans="1:21" ht="34.5" customHeight="1" thickBot="1" x14ac:dyDescent="0.2">
      <c r="G59" s="136" t="str">
        <f>IF(E51="○","○","")</f>
        <v/>
      </c>
      <c r="H59" s="420" t="s">
        <v>283</v>
      </c>
      <c r="I59" s="348"/>
      <c r="J59" s="348"/>
      <c r="K59" s="348"/>
      <c r="L59" s="348"/>
      <c r="M59" s="421"/>
      <c r="N59" s="420" t="s">
        <v>298</v>
      </c>
      <c r="O59" s="348"/>
      <c r="P59" s="421"/>
      <c r="Q59" s="144" t="s">
        <v>401</v>
      </c>
      <c r="R59" s="414" t="s">
        <v>422</v>
      </c>
      <c r="S59" s="415"/>
      <c r="T59" s="415"/>
      <c r="U59" s="416"/>
    </row>
    <row r="60" spans="1:21" ht="34.5" customHeight="1" x14ac:dyDescent="0.15">
      <c r="R60" s="101"/>
      <c r="S60" s="101"/>
      <c r="T60" s="101"/>
      <c r="U60" s="101"/>
    </row>
    <row r="61" spans="1:21" ht="34.5" customHeight="1" x14ac:dyDescent="0.15"/>
    <row r="62" spans="1:21" ht="34.5" customHeight="1" x14ac:dyDescent="0.15"/>
    <row r="63" spans="1:21" ht="34.5" customHeight="1" x14ac:dyDescent="0.15"/>
    <row r="64" spans="1:21" ht="34.5" customHeight="1" x14ac:dyDescent="0.15"/>
    <row r="65" ht="34.5" customHeight="1" x14ac:dyDescent="0.15"/>
    <row r="66" ht="34.5" customHeight="1" x14ac:dyDescent="0.15"/>
    <row r="67" ht="34.5" customHeight="1" x14ac:dyDescent="0.15"/>
    <row r="68" ht="34.5" customHeight="1" x14ac:dyDescent="0.15"/>
    <row r="69" ht="34.5" customHeight="1" x14ac:dyDescent="0.15"/>
    <row r="70" ht="34.5" customHeight="1" x14ac:dyDescent="0.15"/>
  </sheetData>
  <sheetProtection sheet="1" objects="1" scenarios="1" selectLockedCells="1"/>
  <mergeCells count="176">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H43:M43"/>
    <mergeCell ref="H44:M44"/>
    <mergeCell ref="H45:M45"/>
    <mergeCell ref="H46:M46"/>
    <mergeCell ref="H47:M47"/>
    <mergeCell ref="H48:M48"/>
    <mergeCell ref="H49:M49"/>
    <mergeCell ref="H50:M50"/>
    <mergeCell ref="H51:M51"/>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I33:Q33"/>
    <mergeCell ref="I34:Q34"/>
    <mergeCell ref="I35:Q35"/>
    <mergeCell ref="R32:U32"/>
    <mergeCell ref="R33:U33"/>
    <mergeCell ref="R34:U34"/>
    <mergeCell ref="R35:U35"/>
    <mergeCell ref="R36:U36"/>
    <mergeCell ref="I36:Q36"/>
    <mergeCell ref="R27:U27"/>
    <mergeCell ref="R28:U28"/>
    <mergeCell ref="R29:U29"/>
    <mergeCell ref="R30:U30"/>
    <mergeCell ref="R31:U31"/>
    <mergeCell ref="R22:U22"/>
    <mergeCell ref="R23:U23"/>
    <mergeCell ref="R24:U24"/>
    <mergeCell ref="R25:U25"/>
    <mergeCell ref="R26:U2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3:U3"/>
    <mergeCell ref="R4:U4"/>
    <mergeCell ref="R6:U6"/>
    <mergeCell ref="R7:U7"/>
    <mergeCell ref="R8:U8"/>
    <mergeCell ref="G11:H11"/>
    <mergeCell ref="I7:Q7"/>
    <mergeCell ref="I4:Q4"/>
    <mergeCell ref="I8:Q8"/>
    <mergeCell ref="I11:Q11"/>
    <mergeCell ref="I6:Q6"/>
    <mergeCell ref="E2:E3"/>
    <mergeCell ref="G6:H6"/>
    <mergeCell ref="G7:H7"/>
    <mergeCell ref="G8:H8"/>
    <mergeCell ref="G12:H12"/>
    <mergeCell ref="G13:H13"/>
    <mergeCell ref="G14:H14"/>
    <mergeCell ref="G15:H15"/>
    <mergeCell ref="G3:H3"/>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s>
  <phoneticPr fontId="1"/>
  <dataValidations count="12">
    <dataValidation type="list" allowBlank="1" showInputMessage="1" showErrorMessage="1" sqref="E4:E56">
      <formula1>"○"</formula1>
    </dataValidation>
    <dataValidation type="list" allowBlank="1" showInputMessage="1" showErrorMessage="1" sqref="I5:Q5">
      <formula1>"個人,法人,法人（協同組合）"</formula1>
    </dataValidation>
    <dataValidation type="list" allowBlank="1" showInputMessage="1" showErrorMessage="1" sqref="I33:Q33">
      <formula1>"課税業者,非課税業者"</formula1>
    </dataValidation>
    <dataValidation type="custom" allowBlank="1" showInputMessage="1" showErrorMessage="1" sqref="Z32:AA32">
      <formula1>I33="課税業者"</formula1>
    </dataValidation>
    <dataValidation type="custom" allowBlank="1" showInputMessage="1" showErrorMessage="1" sqref="Y32">
      <formula1>I33="非課税業者"</formula1>
    </dataValidation>
    <dataValidation type="custom" allowBlank="1" showInputMessage="1" showErrorMessage="1" error="従業員数の内数として下さい。" sqref="I31:Q31">
      <formula1>I31&lt;=I30</formula1>
    </dataValidation>
    <dataValidation type="list" allowBlank="1" showInputMessage="1" showErrorMessage="1" sqref="I34:Q36">
      <formula1>"有,無"</formula1>
    </dataValidation>
    <dataValidation type="list" allowBlank="1" showInputMessage="1" showErrorMessage="1" sqref="P38:Q39">
      <formula1>"加入証明書または新規適用届の事業所控,保険料の領収書"</formula1>
    </dataValidation>
    <dataValidation type="list" allowBlank="1" showInputMessage="1" showErrorMessage="1" sqref="P40:Q40">
      <formula1>"雇用保険適用事業所設置届,保険料の領収書,加入証明"</formula1>
    </dataValidation>
    <dataValidation type="list" allowBlank="1" showInputMessage="1" showErrorMessage="1" sqref="M38:O38">
      <formula1>"加入義務のない事業所,最近加入したばかり,他の健康保険に加入（国保等）,その他"</formula1>
    </dataValidation>
    <dataValidation type="list" allowBlank="1" showInputMessage="1" showErrorMessage="1" sqref="M39:O39">
      <formula1>"加入義務のない事業所,最近加入したばかり,その他"</formula1>
    </dataValidation>
    <dataValidation type="list" allowBlank="1" showInputMessage="1" showErrorMessage="1" sqref="M40:O4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&amp;R[平成31年度版]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13" t="s">
        <v>87</v>
      </c>
      <c r="D3" s="613"/>
      <c r="E3" s="613"/>
      <c r="F3" s="613"/>
      <c r="G3" s="613"/>
      <c r="H3" s="613"/>
      <c r="I3" s="613"/>
      <c r="J3" s="613"/>
      <c r="K3" s="130"/>
    </row>
    <row r="5" spans="3:11" x14ac:dyDescent="0.15">
      <c r="C5" s="149" t="s">
        <v>364</v>
      </c>
      <c r="D5" s="622" t="str">
        <f>'付票 '!B18&amp;"　"&amp;'付票 '!G18</f>
        <v>　</v>
      </c>
      <c r="E5" s="622"/>
      <c r="F5" s="29" t="s">
        <v>365</v>
      </c>
      <c r="J5" s="30" t="s">
        <v>88</v>
      </c>
    </row>
    <row r="6" spans="3:11" ht="5.25" customHeight="1" x14ac:dyDescent="0.15"/>
    <row r="7" spans="3:11" ht="27" x14ac:dyDescent="0.15">
      <c r="C7" s="616" t="s">
        <v>82</v>
      </c>
      <c r="D7" s="617"/>
      <c r="E7" s="616" t="s">
        <v>83</v>
      </c>
      <c r="F7" s="617"/>
      <c r="G7" s="31" t="s">
        <v>86</v>
      </c>
      <c r="H7" s="157" t="s">
        <v>84</v>
      </c>
      <c r="I7" s="157" t="s">
        <v>85</v>
      </c>
      <c r="J7" s="157" t="s">
        <v>40</v>
      </c>
    </row>
    <row r="8" spans="3:11" ht="20.25" customHeight="1" x14ac:dyDescent="0.15">
      <c r="C8" s="618"/>
      <c r="D8" s="619"/>
      <c r="E8" s="618"/>
      <c r="F8" s="619"/>
      <c r="G8" s="614"/>
      <c r="H8" s="615"/>
      <c r="I8" s="191" t="s">
        <v>456</v>
      </c>
      <c r="J8" s="614"/>
    </row>
    <row r="9" spans="3:11" ht="20.25" customHeight="1" x14ac:dyDescent="0.15">
      <c r="C9" s="620"/>
      <c r="D9" s="621"/>
      <c r="E9" s="620"/>
      <c r="F9" s="621"/>
      <c r="G9" s="614"/>
      <c r="H9" s="615"/>
      <c r="I9" s="192" t="s">
        <v>456</v>
      </c>
      <c r="J9" s="614"/>
    </row>
    <row r="10" spans="3:11" ht="20.25" customHeight="1" x14ac:dyDescent="0.15">
      <c r="C10" s="618"/>
      <c r="D10" s="619"/>
      <c r="E10" s="618"/>
      <c r="F10" s="619"/>
      <c r="G10" s="614"/>
      <c r="H10" s="615"/>
      <c r="I10" s="191" t="s">
        <v>456</v>
      </c>
      <c r="J10" s="614"/>
    </row>
    <row r="11" spans="3:11" ht="20.25" customHeight="1" x14ac:dyDescent="0.15">
      <c r="C11" s="620"/>
      <c r="D11" s="621"/>
      <c r="E11" s="620"/>
      <c r="F11" s="621"/>
      <c r="G11" s="614"/>
      <c r="H11" s="615"/>
      <c r="I11" s="192" t="s">
        <v>456</v>
      </c>
      <c r="J11" s="614"/>
    </row>
    <row r="12" spans="3:11" ht="20.25" customHeight="1" x14ac:dyDescent="0.15">
      <c r="C12" s="618"/>
      <c r="D12" s="619"/>
      <c r="E12" s="618"/>
      <c r="F12" s="619"/>
      <c r="G12" s="614"/>
      <c r="H12" s="615"/>
      <c r="I12" s="191" t="s">
        <v>456</v>
      </c>
      <c r="J12" s="614"/>
    </row>
    <row r="13" spans="3:11" ht="20.25" customHeight="1" x14ac:dyDescent="0.15">
      <c r="C13" s="620"/>
      <c r="D13" s="621"/>
      <c r="E13" s="620"/>
      <c r="F13" s="621"/>
      <c r="G13" s="614"/>
      <c r="H13" s="615"/>
      <c r="I13" s="192" t="s">
        <v>456</v>
      </c>
      <c r="J13" s="614"/>
    </row>
    <row r="14" spans="3:11" ht="20.25" customHeight="1" x14ac:dyDescent="0.15">
      <c r="C14" s="618"/>
      <c r="D14" s="619"/>
      <c r="E14" s="618"/>
      <c r="F14" s="619"/>
      <c r="G14" s="614"/>
      <c r="H14" s="615"/>
      <c r="I14" s="191" t="s">
        <v>456</v>
      </c>
      <c r="J14" s="614"/>
    </row>
    <row r="15" spans="3:11" ht="20.25" customHeight="1" x14ac:dyDescent="0.15">
      <c r="C15" s="620"/>
      <c r="D15" s="621"/>
      <c r="E15" s="620"/>
      <c r="F15" s="621"/>
      <c r="G15" s="614"/>
      <c r="H15" s="615"/>
      <c r="I15" s="192" t="s">
        <v>456</v>
      </c>
      <c r="J15" s="614"/>
    </row>
    <row r="16" spans="3:11" ht="20.25" customHeight="1" x14ac:dyDescent="0.15">
      <c r="C16" s="618"/>
      <c r="D16" s="619"/>
      <c r="E16" s="618"/>
      <c r="F16" s="619"/>
      <c r="G16" s="614"/>
      <c r="H16" s="615"/>
      <c r="I16" s="191" t="s">
        <v>456</v>
      </c>
      <c r="J16" s="614"/>
    </row>
    <row r="17" spans="3:11" ht="20.25" customHeight="1" x14ac:dyDescent="0.15">
      <c r="C17" s="620"/>
      <c r="D17" s="621"/>
      <c r="E17" s="620"/>
      <c r="F17" s="621"/>
      <c r="G17" s="614"/>
      <c r="H17" s="615"/>
      <c r="I17" s="192" t="s">
        <v>456</v>
      </c>
      <c r="J17" s="614"/>
    </row>
    <row r="18" spans="3:11" ht="20.25" customHeight="1" x14ac:dyDescent="0.15">
      <c r="C18" s="618"/>
      <c r="D18" s="619"/>
      <c r="E18" s="618"/>
      <c r="F18" s="619"/>
      <c r="G18" s="614"/>
      <c r="H18" s="615"/>
      <c r="I18" s="191" t="s">
        <v>456</v>
      </c>
      <c r="J18" s="614"/>
    </row>
    <row r="19" spans="3:11" ht="20.25" customHeight="1" x14ac:dyDescent="0.15">
      <c r="C19" s="620"/>
      <c r="D19" s="621"/>
      <c r="E19" s="620"/>
      <c r="F19" s="621"/>
      <c r="G19" s="614"/>
      <c r="H19" s="615"/>
      <c r="I19" s="192" t="s">
        <v>456</v>
      </c>
      <c r="J19" s="614"/>
    </row>
    <row r="20" spans="3:11" ht="20.25" customHeight="1" x14ac:dyDescent="0.15">
      <c r="C20" s="618"/>
      <c r="D20" s="619"/>
      <c r="E20" s="618"/>
      <c r="F20" s="619"/>
      <c r="G20" s="614"/>
      <c r="H20" s="615"/>
      <c r="I20" s="191" t="s">
        <v>456</v>
      </c>
      <c r="J20" s="614"/>
    </row>
    <row r="21" spans="3:11" ht="20.25" customHeight="1" x14ac:dyDescent="0.15">
      <c r="C21" s="620"/>
      <c r="D21" s="621"/>
      <c r="E21" s="620"/>
      <c r="F21" s="621"/>
      <c r="G21" s="614"/>
      <c r="H21" s="615"/>
      <c r="I21" s="192" t="s">
        <v>456</v>
      </c>
      <c r="J21" s="614"/>
    </row>
    <row r="22" spans="3:11" ht="20.25" customHeight="1" x14ac:dyDescent="0.15">
      <c r="C22" s="618"/>
      <c r="D22" s="619"/>
      <c r="E22" s="618"/>
      <c r="F22" s="619"/>
      <c r="G22" s="614"/>
      <c r="H22" s="615"/>
      <c r="I22" s="191" t="s">
        <v>456</v>
      </c>
      <c r="J22" s="614"/>
    </row>
    <row r="23" spans="3:11" ht="20.25" customHeight="1" x14ac:dyDescent="0.15">
      <c r="C23" s="620"/>
      <c r="D23" s="621"/>
      <c r="E23" s="620"/>
      <c r="F23" s="621"/>
      <c r="G23" s="614"/>
      <c r="H23" s="615"/>
      <c r="I23" s="192" t="s">
        <v>456</v>
      </c>
      <c r="J23" s="614"/>
    </row>
    <row r="24" spans="3:11" ht="20.25" customHeight="1" x14ac:dyDescent="0.15">
      <c r="C24" s="618"/>
      <c r="D24" s="619"/>
      <c r="E24" s="618"/>
      <c r="F24" s="619"/>
      <c r="G24" s="614"/>
      <c r="H24" s="615"/>
      <c r="I24" s="191" t="s">
        <v>456</v>
      </c>
      <c r="J24" s="614"/>
    </row>
    <row r="25" spans="3:11" ht="20.25" customHeight="1" x14ac:dyDescent="0.15">
      <c r="C25" s="620"/>
      <c r="D25" s="621"/>
      <c r="E25" s="620"/>
      <c r="F25" s="621"/>
      <c r="G25" s="614"/>
      <c r="H25" s="615"/>
      <c r="I25" s="192" t="s">
        <v>456</v>
      </c>
      <c r="J25" s="614"/>
    </row>
    <row r="26" spans="3:11" ht="20.25" customHeight="1" x14ac:dyDescent="0.15">
      <c r="C26" s="618"/>
      <c r="D26" s="619"/>
      <c r="E26" s="618"/>
      <c r="F26" s="619"/>
      <c r="G26" s="614"/>
      <c r="H26" s="615"/>
      <c r="I26" s="191" t="s">
        <v>456</v>
      </c>
      <c r="J26" s="614"/>
    </row>
    <row r="27" spans="3:11" ht="20.25" customHeight="1" x14ac:dyDescent="0.15">
      <c r="C27" s="620"/>
      <c r="D27" s="621"/>
      <c r="E27" s="620"/>
      <c r="F27" s="621"/>
      <c r="G27" s="614"/>
      <c r="H27" s="615"/>
      <c r="I27" s="192" t="s">
        <v>456</v>
      </c>
      <c r="J27" s="614"/>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457</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'!$A$18&lt;&gt;""</xm:f>
          </x14:formula1>
          <xm:sqref>C8:J27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13" t="s">
        <v>87</v>
      </c>
      <c r="D3" s="613"/>
      <c r="E3" s="613"/>
      <c r="F3" s="613"/>
      <c r="G3" s="613"/>
      <c r="H3" s="613"/>
      <c r="I3" s="613"/>
      <c r="J3" s="613"/>
      <c r="K3" s="130"/>
    </row>
    <row r="5" spans="3:11" x14ac:dyDescent="0.15">
      <c r="C5" s="149" t="s">
        <v>364</v>
      </c>
      <c r="D5" s="622" t="str">
        <f>'付票 '!B19&amp;"　"&amp;'付票 '!G19</f>
        <v>　</v>
      </c>
      <c r="E5" s="622"/>
      <c r="F5" s="29" t="s">
        <v>365</v>
      </c>
      <c r="J5" s="30" t="s">
        <v>88</v>
      </c>
    </row>
    <row r="6" spans="3:11" ht="5.25" customHeight="1" x14ac:dyDescent="0.15"/>
    <row r="7" spans="3:11" ht="27" x14ac:dyDescent="0.15">
      <c r="C7" s="616" t="s">
        <v>82</v>
      </c>
      <c r="D7" s="617"/>
      <c r="E7" s="616" t="s">
        <v>83</v>
      </c>
      <c r="F7" s="617"/>
      <c r="G7" s="31" t="s">
        <v>86</v>
      </c>
      <c r="H7" s="157" t="s">
        <v>84</v>
      </c>
      <c r="I7" s="157" t="s">
        <v>85</v>
      </c>
      <c r="J7" s="157" t="s">
        <v>40</v>
      </c>
    </row>
    <row r="8" spans="3:11" ht="20.25" customHeight="1" x14ac:dyDescent="0.15">
      <c r="C8" s="618"/>
      <c r="D8" s="619"/>
      <c r="E8" s="618"/>
      <c r="F8" s="619"/>
      <c r="G8" s="614"/>
      <c r="H8" s="615"/>
      <c r="I8" s="191" t="s">
        <v>456</v>
      </c>
      <c r="J8" s="614"/>
    </row>
    <row r="9" spans="3:11" ht="20.25" customHeight="1" x14ac:dyDescent="0.15">
      <c r="C9" s="620"/>
      <c r="D9" s="621"/>
      <c r="E9" s="620"/>
      <c r="F9" s="621"/>
      <c r="G9" s="614"/>
      <c r="H9" s="615"/>
      <c r="I9" s="192" t="s">
        <v>456</v>
      </c>
      <c r="J9" s="614"/>
    </row>
    <row r="10" spans="3:11" ht="20.25" customHeight="1" x14ac:dyDescent="0.15">
      <c r="C10" s="618"/>
      <c r="D10" s="619"/>
      <c r="E10" s="618"/>
      <c r="F10" s="619"/>
      <c r="G10" s="614"/>
      <c r="H10" s="615"/>
      <c r="I10" s="191" t="s">
        <v>456</v>
      </c>
      <c r="J10" s="614"/>
    </row>
    <row r="11" spans="3:11" ht="20.25" customHeight="1" x14ac:dyDescent="0.15">
      <c r="C11" s="620"/>
      <c r="D11" s="621"/>
      <c r="E11" s="620"/>
      <c r="F11" s="621"/>
      <c r="G11" s="614"/>
      <c r="H11" s="615"/>
      <c r="I11" s="192" t="s">
        <v>456</v>
      </c>
      <c r="J11" s="614"/>
    </row>
    <row r="12" spans="3:11" ht="20.25" customHeight="1" x14ac:dyDescent="0.15">
      <c r="C12" s="618"/>
      <c r="D12" s="619"/>
      <c r="E12" s="618"/>
      <c r="F12" s="619"/>
      <c r="G12" s="614"/>
      <c r="H12" s="615"/>
      <c r="I12" s="191" t="s">
        <v>456</v>
      </c>
      <c r="J12" s="614"/>
    </row>
    <row r="13" spans="3:11" ht="20.25" customHeight="1" x14ac:dyDescent="0.15">
      <c r="C13" s="620"/>
      <c r="D13" s="621"/>
      <c r="E13" s="620"/>
      <c r="F13" s="621"/>
      <c r="G13" s="614"/>
      <c r="H13" s="615"/>
      <c r="I13" s="192" t="s">
        <v>456</v>
      </c>
      <c r="J13" s="614"/>
    </row>
    <row r="14" spans="3:11" ht="20.25" customHeight="1" x14ac:dyDescent="0.15">
      <c r="C14" s="618"/>
      <c r="D14" s="619"/>
      <c r="E14" s="618"/>
      <c r="F14" s="619"/>
      <c r="G14" s="614"/>
      <c r="H14" s="615"/>
      <c r="I14" s="191" t="s">
        <v>456</v>
      </c>
      <c r="J14" s="614"/>
    </row>
    <row r="15" spans="3:11" ht="20.25" customHeight="1" x14ac:dyDescent="0.15">
      <c r="C15" s="620"/>
      <c r="D15" s="621"/>
      <c r="E15" s="620"/>
      <c r="F15" s="621"/>
      <c r="G15" s="614"/>
      <c r="H15" s="615"/>
      <c r="I15" s="192" t="s">
        <v>456</v>
      </c>
      <c r="J15" s="614"/>
    </row>
    <row r="16" spans="3:11" ht="20.25" customHeight="1" x14ac:dyDescent="0.15">
      <c r="C16" s="618"/>
      <c r="D16" s="619"/>
      <c r="E16" s="618"/>
      <c r="F16" s="619"/>
      <c r="G16" s="614"/>
      <c r="H16" s="615"/>
      <c r="I16" s="191" t="s">
        <v>456</v>
      </c>
      <c r="J16" s="614"/>
    </row>
    <row r="17" spans="3:11" ht="20.25" customHeight="1" x14ac:dyDescent="0.15">
      <c r="C17" s="620"/>
      <c r="D17" s="621"/>
      <c r="E17" s="620"/>
      <c r="F17" s="621"/>
      <c r="G17" s="614"/>
      <c r="H17" s="615"/>
      <c r="I17" s="192" t="s">
        <v>456</v>
      </c>
      <c r="J17" s="614"/>
    </row>
    <row r="18" spans="3:11" ht="20.25" customHeight="1" x14ac:dyDescent="0.15">
      <c r="C18" s="618"/>
      <c r="D18" s="619"/>
      <c r="E18" s="618"/>
      <c r="F18" s="619"/>
      <c r="G18" s="614"/>
      <c r="H18" s="615"/>
      <c r="I18" s="191" t="s">
        <v>456</v>
      </c>
      <c r="J18" s="614"/>
    </row>
    <row r="19" spans="3:11" ht="20.25" customHeight="1" x14ac:dyDescent="0.15">
      <c r="C19" s="620"/>
      <c r="D19" s="621"/>
      <c r="E19" s="620"/>
      <c r="F19" s="621"/>
      <c r="G19" s="614"/>
      <c r="H19" s="615"/>
      <c r="I19" s="192" t="s">
        <v>456</v>
      </c>
      <c r="J19" s="614"/>
    </row>
    <row r="20" spans="3:11" ht="20.25" customHeight="1" x14ac:dyDescent="0.15">
      <c r="C20" s="618"/>
      <c r="D20" s="619"/>
      <c r="E20" s="618"/>
      <c r="F20" s="619"/>
      <c r="G20" s="614"/>
      <c r="H20" s="615"/>
      <c r="I20" s="191" t="s">
        <v>456</v>
      </c>
      <c r="J20" s="614"/>
    </row>
    <row r="21" spans="3:11" ht="20.25" customHeight="1" x14ac:dyDescent="0.15">
      <c r="C21" s="620"/>
      <c r="D21" s="621"/>
      <c r="E21" s="620"/>
      <c r="F21" s="621"/>
      <c r="G21" s="614"/>
      <c r="H21" s="615"/>
      <c r="I21" s="192" t="s">
        <v>456</v>
      </c>
      <c r="J21" s="614"/>
    </row>
    <row r="22" spans="3:11" ht="20.25" customHeight="1" x14ac:dyDescent="0.15">
      <c r="C22" s="618"/>
      <c r="D22" s="619"/>
      <c r="E22" s="618"/>
      <c r="F22" s="619"/>
      <c r="G22" s="614"/>
      <c r="H22" s="615"/>
      <c r="I22" s="191" t="s">
        <v>456</v>
      </c>
      <c r="J22" s="614"/>
    </row>
    <row r="23" spans="3:11" ht="20.25" customHeight="1" x14ac:dyDescent="0.15">
      <c r="C23" s="620"/>
      <c r="D23" s="621"/>
      <c r="E23" s="620"/>
      <c r="F23" s="621"/>
      <c r="G23" s="614"/>
      <c r="H23" s="615"/>
      <c r="I23" s="192" t="s">
        <v>456</v>
      </c>
      <c r="J23" s="614"/>
    </row>
    <row r="24" spans="3:11" ht="20.25" customHeight="1" x14ac:dyDescent="0.15">
      <c r="C24" s="618"/>
      <c r="D24" s="619"/>
      <c r="E24" s="618"/>
      <c r="F24" s="619"/>
      <c r="G24" s="614"/>
      <c r="H24" s="615"/>
      <c r="I24" s="191" t="s">
        <v>456</v>
      </c>
      <c r="J24" s="614"/>
    </row>
    <row r="25" spans="3:11" ht="20.25" customHeight="1" x14ac:dyDescent="0.15">
      <c r="C25" s="620"/>
      <c r="D25" s="621"/>
      <c r="E25" s="620"/>
      <c r="F25" s="621"/>
      <c r="G25" s="614"/>
      <c r="H25" s="615"/>
      <c r="I25" s="192" t="s">
        <v>456</v>
      </c>
      <c r="J25" s="614"/>
    </row>
    <row r="26" spans="3:11" ht="20.25" customHeight="1" x14ac:dyDescent="0.15">
      <c r="C26" s="618"/>
      <c r="D26" s="619"/>
      <c r="E26" s="618"/>
      <c r="F26" s="619"/>
      <c r="G26" s="614"/>
      <c r="H26" s="615"/>
      <c r="I26" s="191" t="s">
        <v>456</v>
      </c>
      <c r="J26" s="614"/>
    </row>
    <row r="27" spans="3:11" ht="20.25" customHeight="1" x14ac:dyDescent="0.15">
      <c r="C27" s="620"/>
      <c r="D27" s="621"/>
      <c r="E27" s="620"/>
      <c r="F27" s="621"/>
      <c r="G27" s="614"/>
      <c r="H27" s="615"/>
      <c r="I27" s="192" t="s">
        <v>456</v>
      </c>
      <c r="J27" s="614"/>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457</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custom" showInputMessage="1" showErrorMessage="1" error="種目選択がないので入力する必要はありません。">
          <x14:formula1>
            <xm:f>'付票 '!$A$19&lt;&gt;""</xm:f>
          </x14:formula1>
          <xm:sqref>C8:H27 J8:J27</xm:sqref>
        </x14:dataValidation>
        <x14:dataValidation type="custom" showInputMessage="1" showErrorMessage="1" error="種目選択がないので入力する必要はありません。">
          <x14:formula1>
            <xm:f>'付票 '!$A$18&lt;&gt;""</xm:f>
          </x14:formula1>
          <xm:sqref>I8:I27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showGridLines="0" view="pageBreakPreview" zoomScaleNormal="100" zoomScaleSheetLayoutView="100" workbookViewId="0">
      <selection activeCell="A7" sqref="A7"/>
    </sheetView>
  </sheetViews>
  <sheetFormatPr defaultRowHeight="21.95" customHeight="1" x14ac:dyDescent="0.15"/>
  <cols>
    <col min="1" max="1" width="17.75" style="14" customWidth="1"/>
    <col min="2" max="2" width="12.625" style="14" customWidth="1"/>
    <col min="3" max="3" width="6.75" style="14" customWidth="1"/>
    <col min="4" max="5" width="9" style="14"/>
    <col min="6" max="6" width="8.875" style="14" customWidth="1"/>
    <col min="7" max="7" width="11.625" style="14" customWidth="1"/>
    <col min="8" max="8" width="10.75" style="14" customWidth="1"/>
    <col min="9" max="16384" width="9" style="14"/>
  </cols>
  <sheetData>
    <row r="1" spans="1:8" ht="21.95" customHeight="1" x14ac:dyDescent="0.15">
      <c r="A1" s="14" t="s">
        <v>171</v>
      </c>
      <c r="C1" s="15"/>
      <c r="D1" s="15"/>
      <c r="E1" s="15"/>
    </row>
    <row r="2" spans="1:8" ht="21.95" customHeight="1" x14ac:dyDescent="0.15">
      <c r="A2" s="633" t="s">
        <v>238</v>
      </c>
      <c r="B2" s="633"/>
      <c r="C2" s="633"/>
      <c r="D2" s="633"/>
      <c r="E2" s="633"/>
      <c r="F2" s="633"/>
      <c r="G2" s="633"/>
      <c r="H2" s="633"/>
    </row>
    <row r="3" spans="1:8" ht="21.95" customHeight="1" x14ac:dyDescent="0.15">
      <c r="A3" s="14" t="s">
        <v>25</v>
      </c>
    </row>
    <row r="4" spans="1:8" ht="21.95" customHeight="1" thickBot="1" x14ac:dyDescent="0.2">
      <c r="A4" s="14" t="s">
        <v>184</v>
      </c>
    </row>
    <row r="5" spans="1:8" ht="21.95" customHeight="1" x14ac:dyDescent="0.15">
      <c r="A5" s="626" t="s">
        <v>26</v>
      </c>
      <c r="B5" s="628" t="s">
        <v>77</v>
      </c>
      <c r="C5" s="628" t="s">
        <v>78</v>
      </c>
      <c r="D5" s="628" t="s">
        <v>27</v>
      </c>
      <c r="E5" s="628"/>
      <c r="F5" s="628"/>
      <c r="G5" s="628" t="s">
        <v>28</v>
      </c>
      <c r="H5" s="638" t="s">
        <v>29</v>
      </c>
    </row>
    <row r="6" spans="1:8" ht="21.95" customHeight="1" thickBot="1" x14ac:dyDescent="0.2">
      <c r="A6" s="627"/>
      <c r="B6" s="629"/>
      <c r="C6" s="629"/>
      <c r="D6" s="629"/>
      <c r="E6" s="629"/>
      <c r="F6" s="629"/>
      <c r="G6" s="629"/>
      <c r="H6" s="639"/>
    </row>
    <row r="7" spans="1:8" ht="30" customHeight="1" thickTop="1" x14ac:dyDescent="0.15">
      <c r="A7" s="276"/>
      <c r="B7" s="277"/>
      <c r="C7" s="277"/>
      <c r="D7" s="630"/>
      <c r="E7" s="631"/>
      <c r="F7" s="632"/>
      <c r="G7" s="273"/>
      <c r="H7" s="278"/>
    </row>
    <row r="8" spans="1:8" ht="30" customHeight="1" x14ac:dyDescent="0.15">
      <c r="A8" s="279"/>
      <c r="B8" s="280"/>
      <c r="C8" s="280"/>
      <c r="D8" s="623"/>
      <c r="E8" s="624"/>
      <c r="F8" s="625"/>
      <c r="G8" s="274"/>
      <c r="H8" s="281"/>
    </row>
    <row r="9" spans="1:8" ht="30" customHeight="1" x14ac:dyDescent="0.15">
      <c r="A9" s="279"/>
      <c r="B9" s="280"/>
      <c r="C9" s="280"/>
      <c r="D9" s="623"/>
      <c r="E9" s="624"/>
      <c r="F9" s="625"/>
      <c r="G9" s="274"/>
      <c r="H9" s="281"/>
    </row>
    <row r="10" spans="1:8" ht="30" customHeight="1" x14ac:dyDescent="0.15">
      <c r="A10" s="279"/>
      <c r="B10" s="280"/>
      <c r="C10" s="280"/>
      <c r="D10" s="623"/>
      <c r="E10" s="624"/>
      <c r="F10" s="625"/>
      <c r="G10" s="274"/>
      <c r="H10" s="281"/>
    </row>
    <row r="11" spans="1:8" ht="30" customHeight="1" x14ac:dyDescent="0.15">
      <c r="A11" s="279"/>
      <c r="B11" s="280"/>
      <c r="C11" s="280"/>
      <c r="D11" s="623"/>
      <c r="E11" s="624"/>
      <c r="F11" s="625"/>
      <c r="G11" s="274"/>
      <c r="H11" s="281"/>
    </row>
    <row r="12" spans="1:8" ht="30" customHeight="1" x14ac:dyDescent="0.15">
      <c r="A12" s="279"/>
      <c r="B12" s="280"/>
      <c r="C12" s="280"/>
      <c r="D12" s="623"/>
      <c r="E12" s="624"/>
      <c r="F12" s="625"/>
      <c r="G12" s="274"/>
      <c r="H12" s="281"/>
    </row>
    <row r="13" spans="1:8" ht="30" customHeight="1" x14ac:dyDescent="0.15">
      <c r="A13" s="279"/>
      <c r="B13" s="280"/>
      <c r="C13" s="280"/>
      <c r="D13" s="623"/>
      <c r="E13" s="624"/>
      <c r="F13" s="625"/>
      <c r="G13" s="274"/>
      <c r="H13" s="281"/>
    </row>
    <row r="14" spans="1:8" ht="30" customHeight="1" x14ac:dyDescent="0.15">
      <c r="A14" s="279"/>
      <c r="B14" s="280"/>
      <c r="C14" s="280"/>
      <c r="D14" s="623"/>
      <c r="E14" s="624"/>
      <c r="F14" s="625"/>
      <c r="G14" s="274"/>
      <c r="H14" s="281"/>
    </row>
    <row r="15" spans="1:8" ht="30" customHeight="1" x14ac:dyDescent="0.15">
      <c r="A15" s="279"/>
      <c r="B15" s="280"/>
      <c r="C15" s="280"/>
      <c r="D15" s="623"/>
      <c r="E15" s="624"/>
      <c r="F15" s="625"/>
      <c r="G15" s="274"/>
      <c r="H15" s="281"/>
    </row>
    <row r="16" spans="1:8" ht="30" customHeight="1" x14ac:dyDescent="0.15">
      <c r="A16" s="279"/>
      <c r="B16" s="280"/>
      <c r="C16" s="280"/>
      <c r="D16" s="623"/>
      <c r="E16" s="624"/>
      <c r="F16" s="625"/>
      <c r="G16" s="274"/>
      <c r="H16" s="281"/>
    </row>
    <row r="17" spans="1:8" ht="30" customHeight="1" x14ac:dyDescent="0.15">
      <c r="A17" s="279"/>
      <c r="B17" s="280"/>
      <c r="C17" s="280"/>
      <c r="D17" s="623"/>
      <c r="E17" s="624"/>
      <c r="F17" s="625"/>
      <c r="G17" s="274"/>
      <c r="H17" s="281"/>
    </row>
    <row r="18" spans="1:8" ht="30" customHeight="1" x14ac:dyDescent="0.15">
      <c r="A18" s="279"/>
      <c r="B18" s="280"/>
      <c r="C18" s="280"/>
      <c r="D18" s="623"/>
      <c r="E18" s="624"/>
      <c r="F18" s="625"/>
      <c r="G18" s="274"/>
      <c r="H18" s="281"/>
    </row>
    <row r="19" spans="1:8" ht="30" customHeight="1" x14ac:dyDescent="0.15">
      <c r="A19" s="279"/>
      <c r="B19" s="280"/>
      <c r="C19" s="280"/>
      <c r="D19" s="623"/>
      <c r="E19" s="624"/>
      <c r="F19" s="625"/>
      <c r="G19" s="274"/>
      <c r="H19" s="281"/>
    </row>
    <row r="20" spans="1:8" ht="30" customHeight="1" x14ac:dyDescent="0.15">
      <c r="A20" s="279"/>
      <c r="B20" s="280"/>
      <c r="C20" s="280"/>
      <c r="D20" s="623"/>
      <c r="E20" s="624"/>
      <c r="F20" s="625"/>
      <c r="G20" s="274"/>
      <c r="H20" s="281"/>
    </row>
    <row r="21" spans="1:8" ht="30" customHeight="1" x14ac:dyDescent="0.15">
      <c r="A21" s="279"/>
      <c r="B21" s="280"/>
      <c r="C21" s="280"/>
      <c r="D21" s="623"/>
      <c r="E21" s="624"/>
      <c r="F21" s="625"/>
      <c r="G21" s="274"/>
      <c r="H21" s="281"/>
    </row>
    <row r="22" spans="1:8" ht="30" customHeight="1" x14ac:dyDescent="0.15">
      <c r="A22" s="279"/>
      <c r="B22" s="280"/>
      <c r="C22" s="280"/>
      <c r="D22" s="623"/>
      <c r="E22" s="624"/>
      <c r="F22" s="625"/>
      <c r="G22" s="274"/>
      <c r="H22" s="281"/>
    </row>
    <row r="23" spans="1:8" ht="30" customHeight="1" thickBot="1" x14ac:dyDescent="0.2">
      <c r="A23" s="282"/>
      <c r="B23" s="283"/>
      <c r="C23" s="283"/>
      <c r="D23" s="635"/>
      <c r="E23" s="636"/>
      <c r="F23" s="637"/>
      <c r="G23" s="275"/>
      <c r="H23" s="284"/>
    </row>
    <row r="24" spans="1:8" ht="18" customHeight="1" x14ac:dyDescent="0.15">
      <c r="A24" s="25"/>
      <c r="B24" s="25"/>
      <c r="C24" s="25"/>
      <c r="D24" s="634"/>
      <c r="E24" s="634"/>
      <c r="F24" s="634"/>
      <c r="G24" s="25"/>
      <c r="H24" s="25"/>
    </row>
    <row r="25" spans="1:8" ht="18" customHeight="1" x14ac:dyDescent="0.15">
      <c r="A25" s="25" t="s">
        <v>30</v>
      </c>
      <c r="B25" s="25"/>
      <c r="C25" s="25"/>
      <c r="D25" s="26"/>
      <c r="E25" s="26"/>
      <c r="F25" s="26"/>
      <c r="G25" s="25"/>
      <c r="H25" s="25"/>
    </row>
    <row r="26" spans="1:8" ht="18" customHeight="1" x14ac:dyDescent="0.15">
      <c r="A26" s="25" t="s">
        <v>31</v>
      </c>
      <c r="B26" s="25"/>
      <c r="C26" s="25"/>
      <c r="D26" s="634"/>
      <c r="E26" s="634"/>
      <c r="F26" s="634"/>
      <c r="G26" s="25"/>
      <c r="H26" s="25"/>
    </row>
    <row r="27" spans="1:8" ht="18" customHeight="1" x14ac:dyDescent="0.15">
      <c r="A27" s="27" t="s">
        <v>223</v>
      </c>
      <c r="B27" s="25"/>
      <c r="C27" s="25"/>
      <c r="D27" s="26"/>
      <c r="E27" s="26"/>
      <c r="F27" s="26"/>
      <c r="G27" s="25"/>
      <c r="H27" s="25"/>
    </row>
    <row r="28" spans="1:8" ht="18" customHeight="1" x14ac:dyDescent="0.15">
      <c r="A28" s="25" t="s">
        <v>32</v>
      </c>
    </row>
  </sheetData>
  <sheetProtection sheet="1" objects="1" scenarios="1" selectLockedCells="1"/>
  <mergeCells count="26">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 ref="D11:F11"/>
    <mergeCell ref="D12:F12"/>
    <mergeCell ref="D13:F13"/>
    <mergeCell ref="D14:F14"/>
    <mergeCell ref="A5:A6"/>
    <mergeCell ref="B5:B6"/>
    <mergeCell ref="C5:C6"/>
    <mergeCell ref="D5:F6"/>
    <mergeCell ref="D7:F7"/>
    <mergeCell ref="D8:F8"/>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&amp;R[令和２・３年度版]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20"/>
  <sheetViews>
    <sheetView showGridLines="0" view="pageBreakPreview" zoomScaleNormal="100" zoomScaleSheetLayoutView="100" workbookViewId="0">
      <selection activeCell="C14" sqref="C14"/>
    </sheetView>
  </sheetViews>
  <sheetFormatPr defaultRowHeight="21.95" customHeight="1" x14ac:dyDescent="0.15"/>
  <cols>
    <col min="1" max="1" width="9" style="14"/>
    <col min="2" max="2" width="17.625" style="14" customWidth="1"/>
    <col min="3" max="3" width="17.875" style="14" customWidth="1"/>
    <col min="4" max="5" width="9" style="14"/>
    <col min="6" max="6" width="12.375" style="14" customWidth="1"/>
    <col min="7" max="8" width="9" style="14"/>
    <col min="9" max="9" width="13" style="14" customWidth="1"/>
    <col min="10" max="10" width="12" style="14" customWidth="1"/>
    <col min="11" max="16384" width="9" style="14"/>
  </cols>
  <sheetData>
    <row r="1" spans="2:12" ht="21.95" customHeight="1" x14ac:dyDescent="0.15">
      <c r="B1" s="14" t="s">
        <v>172</v>
      </c>
      <c r="D1" s="15"/>
      <c r="E1" s="15"/>
      <c r="F1" s="15"/>
    </row>
    <row r="2" spans="2:12" ht="21.95" customHeight="1" x14ac:dyDescent="0.15">
      <c r="B2" s="640" t="s">
        <v>33</v>
      </c>
      <c r="C2" s="640"/>
      <c r="D2" s="640"/>
      <c r="E2" s="640"/>
      <c r="F2" s="640"/>
      <c r="G2" s="640"/>
      <c r="H2" s="640"/>
      <c r="I2" s="640"/>
      <c r="J2" s="640"/>
      <c r="K2" s="640"/>
      <c r="L2" s="640"/>
    </row>
    <row r="3" spans="2:12" ht="21.95" customHeight="1" x14ac:dyDescent="0.15">
      <c r="E3" s="16"/>
    </row>
    <row r="4" spans="2:12" ht="21.95" customHeight="1" x14ac:dyDescent="0.15">
      <c r="H4" s="14" t="s">
        <v>67</v>
      </c>
      <c r="I4" s="641">
        <f>入力シート!I13</f>
        <v>0</v>
      </c>
      <c r="J4" s="641"/>
      <c r="K4" s="641"/>
      <c r="L4" s="641"/>
    </row>
    <row r="6" spans="2:12" ht="21.95" customHeight="1" x14ac:dyDescent="0.15">
      <c r="H6" s="14" t="s">
        <v>74</v>
      </c>
      <c r="I6" s="641">
        <f>入力シート!I7</f>
        <v>0</v>
      </c>
      <c r="J6" s="641"/>
      <c r="K6" s="641"/>
      <c r="L6" s="641"/>
    </row>
    <row r="8" spans="2:12" ht="21.95" customHeight="1" x14ac:dyDescent="0.15">
      <c r="H8" s="14" t="s">
        <v>79</v>
      </c>
      <c r="I8" s="642" t="str">
        <f>入力シート!I8&amp;" 　"&amp;入力シート!I10</f>
        <v xml:space="preserve"> 　</v>
      </c>
      <c r="J8" s="642"/>
      <c r="K8" s="17" t="s">
        <v>179</v>
      </c>
    </row>
    <row r="9" spans="2:12" ht="21.95" customHeight="1" thickBot="1" x14ac:dyDescent="0.2"/>
    <row r="10" spans="2:12" ht="35.25" customHeight="1" thickBot="1" x14ac:dyDescent="0.2">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x14ac:dyDescent="0.15">
      <c r="B11" s="193"/>
      <c r="C11" s="194"/>
      <c r="D11" s="194"/>
      <c r="E11" s="194"/>
      <c r="F11" s="273"/>
      <c r="G11" s="194"/>
      <c r="H11" s="194"/>
      <c r="I11" s="194"/>
      <c r="J11" s="273"/>
      <c r="K11" s="194"/>
      <c r="L11" s="195"/>
    </row>
    <row r="12" spans="2:12" ht="33" customHeight="1" x14ac:dyDescent="0.15">
      <c r="B12" s="196"/>
      <c r="C12" s="197"/>
      <c r="D12" s="197"/>
      <c r="E12" s="197"/>
      <c r="F12" s="274"/>
      <c r="G12" s="197"/>
      <c r="H12" s="197"/>
      <c r="I12" s="197"/>
      <c r="J12" s="274"/>
      <c r="K12" s="197"/>
      <c r="L12" s="198"/>
    </row>
    <row r="13" spans="2:12" ht="33" customHeight="1" x14ac:dyDescent="0.15">
      <c r="B13" s="196"/>
      <c r="C13" s="197"/>
      <c r="D13" s="197"/>
      <c r="E13" s="197"/>
      <c r="F13" s="274"/>
      <c r="G13" s="197"/>
      <c r="H13" s="197"/>
      <c r="I13" s="197"/>
      <c r="J13" s="274"/>
      <c r="K13" s="197"/>
      <c r="L13" s="198"/>
    </row>
    <row r="14" spans="2:12" ht="33" customHeight="1" x14ac:dyDescent="0.15">
      <c r="B14" s="196"/>
      <c r="C14" s="197"/>
      <c r="D14" s="197"/>
      <c r="E14" s="197"/>
      <c r="F14" s="274"/>
      <c r="G14" s="197"/>
      <c r="H14" s="197"/>
      <c r="I14" s="197"/>
      <c r="J14" s="274"/>
      <c r="K14" s="197"/>
      <c r="L14" s="198"/>
    </row>
    <row r="15" spans="2:12" ht="33" customHeight="1" x14ac:dyDescent="0.15">
      <c r="B15" s="196"/>
      <c r="C15" s="197"/>
      <c r="D15" s="197"/>
      <c r="E15" s="197"/>
      <c r="F15" s="274"/>
      <c r="G15" s="197"/>
      <c r="H15" s="197"/>
      <c r="I15" s="197"/>
      <c r="J15" s="274"/>
      <c r="K15" s="197"/>
      <c r="L15" s="198"/>
    </row>
    <row r="16" spans="2:12" ht="33" customHeight="1" x14ac:dyDescent="0.15">
      <c r="B16" s="196"/>
      <c r="C16" s="197"/>
      <c r="D16" s="197"/>
      <c r="E16" s="197"/>
      <c r="F16" s="274"/>
      <c r="G16" s="197"/>
      <c r="H16" s="197"/>
      <c r="I16" s="197"/>
      <c r="J16" s="274"/>
      <c r="K16" s="197"/>
      <c r="L16" s="198"/>
    </row>
    <row r="17" spans="2:12" ht="33" customHeight="1" x14ac:dyDescent="0.15">
      <c r="B17" s="196"/>
      <c r="C17" s="197"/>
      <c r="D17" s="197"/>
      <c r="E17" s="197"/>
      <c r="F17" s="274"/>
      <c r="G17" s="197"/>
      <c r="H17" s="197"/>
      <c r="I17" s="197"/>
      <c r="J17" s="274"/>
      <c r="K17" s="197"/>
      <c r="L17" s="198"/>
    </row>
    <row r="18" spans="2:12" ht="33" customHeight="1" x14ac:dyDescent="0.15">
      <c r="B18" s="196"/>
      <c r="C18" s="197"/>
      <c r="D18" s="197"/>
      <c r="E18" s="197"/>
      <c r="F18" s="274"/>
      <c r="G18" s="197"/>
      <c r="H18" s="197"/>
      <c r="I18" s="197"/>
      <c r="J18" s="274"/>
      <c r="K18" s="197"/>
      <c r="L18" s="198"/>
    </row>
    <row r="19" spans="2:12" ht="33" customHeight="1" thickBot="1" x14ac:dyDescent="0.2">
      <c r="B19" s="199"/>
      <c r="C19" s="200"/>
      <c r="D19" s="200"/>
      <c r="E19" s="200"/>
      <c r="F19" s="275"/>
      <c r="G19" s="200"/>
      <c r="H19" s="200"/>
      <c r="I19" s="200"/>
      <c r="J19" s="275"/>
      <c r="K19" s="200"/>
      <c r="L19" s="201"/>
    </row>
    <row r="20" spans="2:12" ht="33" customHeight="1" x14ac:dyDescent="0.15"/>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view="pageBreakPreview" zoomScaleNormal="100" zoomScaleSheetLayoutView="100" workbookViewId="0">
      <selection activeCell="C11" sqref="C11"/>
    </sheetView>
  </sheetViews>
  <sheetFormatPr defaultRowHeight="24.95" customHeight="1" x14ac:dyDescent="0.15"/>
  <cols>
    <col min="1" max="8" width="9" style="14"/>
    <col min="9" max="9" width="7.875" style="14" customWidth="1"/>
    <col min="10" max="10" width="7" style="14" customWidth="1"/>
    <col min="11" max="16384" width="9" style="14"/>
  </cols>
  <sheetData>
    <row r="1" spans="1:10" ht="15" customHeight="1" x14ac:dyDescent="0.15">
      <c r="A1" s="14" t="s">
        <v>56</v>
      </c>
      <c r="C1" s="15"/>
      <c r="D1" s="15"/>
      <c r="E1" s="15"/>
    </row>
    <row r="2" spans="1:10" ht="15" customHeight="1" x14ac:dyDescent="0.15"/>
    <row r="3" spans="1:10" ht="24.95" customHeight="1" x14ac:dyDescent="0.15">
      <c r="A3" s="640" t="s">
        <v>41</v>
      </c>
      <c r="B3" s="640"/>
      <c r="C3" s="640"/>
      <c r="D3" s="640"/>
      <c r="E3" s="640"/>
      <c r="F3" s="640"/>
      <c r="G3" s="640"/>
      <c r="H3" s="640"/>
      <c r="I3" s="640"/>
      <c r="J3" s="640"/>
    </row>
    <row r="6" spans="1:10" ht="24.95" customHeight="1" x14ac:dyDescent="0.15">
      <c r="A6" s="18" t="s">
        <v>42</v>
      </c>
      <c r="B6" s="18"/>
      <c r="C6" s="18"/>
      <c r="D6" s="18"/>
      <c r="E6" s="18"/>
      <c r="F6" s="18"/>
      <c r="G6" s="18"/>
      <c r="H6" s="18"/>
      <c r="I6" s="18"/>
    </row>
    <row r="7" spans="1:10" ht="24.95" customHeight="1" x14ac:dyDescent="0.15">
      <c r="A7" s="18"/>
      <c r="B7" s="18"/>
      <c r="C7" s="18"/>
      <c r="D7" s="18"/>
      <c r="E7" s="18"/>
      <c r="F7" s="18"/>
      <c r="G7" s="18"/>
      <c r="H7" s="18"/>
      <c r="I7" s="18"/>
    </row>
    <row r="8" spans="1:10" ht="24.95" customHeight="1" x14ac:dyDescent="0.15">
      <c r="A8" s="18"/>
      <c r="B8" s="18"/>
      <c r="C8" s="18"/>
      <c r="D8" s="18"/>
      <c r="E8" s="18" t="s">
        <v>43</v>
      </c>
      <c r="F8" s="18"/>
      <c r="G8" s="18"/>
      <c r="H8" s="18"/>
      <c r="I8" s="18"/>
    </row>
    <row r="9" spans="1:10" ht="24.95" customHeight="1" x14ac:dyDescent="0.15">
      <c r="A9" s="18"/>
      <c r="B9" s="18" t="s">
        <v>44</v>
      </c>
      <c r="C9" s="18"/>
      <c r="F9" s="18"/>
      <c r="G9" s="18"/>
      <c r="H9" s="18"/>
      <c r="I9" s="18"/>
    </row>
    <row r="10" spans="1:10" ht="24.95" customHeight="1" x14ac:dyDescent="0.15">
      <c r="A10" s="18"/>
      <c r="C10" s="645" t="str">
        <f>IF(入力シート!I4="","年　　　月　　　日から令和４年３月３１日まで",入力シート!I4)</f>
        <v>年　　　月　　　日から令和４年３月３１日まで</v>
      </c>
      <c r="D10" s="645"/>
      <c r="E10" s="645"/>
      <c r="F10" s="645"/>
      <c r="G10" s="645"/>
      <c r="H10" s="18"/>
      <c r="I10" s="18"/>
    </row>
    <row r="11" spans="1:10" ht="24.95" customHeight="1" x14ac:dyDescent="0.15">
      <c r="B11" s="19" t="s">
        <v>45</v>
      </c>
      <c r="D11" s="18"/>
      <c r="E11" s="18"/>
      <c r="F11" s="18"/>
      <c r="G11" s="18"/>
      <c r="H11" s="18"/>
      <c r="I11" s="18"/>
    </row>
    <row r="12" spans="1:10" ht="24.95" customHeight="1" x14ac:dyDescent="0.15">
      <c r="C12" s="18" t="s">
        <v>46</v>
      </c>
      <c r="D12" s="18"/>
      <c r="E12" s="18"/>
      <c r="F12" s="18"/>
      <c r="G12" s="18"/>
      <c r="H12" s="18"/>
      <c r="I12" s="18"/>
    </row>
    <row r="13" spans="1:10" ht="24.95" customHeight="1" x14ac:dyDescent="0.15">
      <c r="C13" s="18" t="s">
        <v>47</v>
      </c>
      <c r="D13" s="18"/>
      <c r="E13" s="18"/>
      <c r="F13" s="18"/>
      <c r="G13" s="18"/>
      <c r="H13" s="18"/>
      <c r="I13" s="18"/>
    </row>
    <row r="14" spans="1:10" ht="24.95" customHeight="1" x14ac:dyDescent="0.15">
      <c r="C14" s="18" t="s">
        <v>48</v>
      </c>
      <c r="D14" s="18"/>
      <c r="E14" s="18"/>
      <c r="F14" s="18"/>
      <c r="G14" s="18"/>
      <c r="H14" s="18"/>
      <c r="I14" s="18"/>
    </row>
    <row r="15" spans="1:10" ht="24.95" customHeight="1" x14ac:dyDescent="0.15">
      <c r="C15" s="18" t="s">
        <v>49</v>
      </c>
      <c r="D15" s="18"/>
      <c r="E15" s="18"/>
      <c r="F15" s="18"/>
      <c r="G15" s="18"/>
      <c r="H15" s="18"/>
      <c r="I15" s="18"/>
    </row>
    <row r="16" spans="1:10" ht="24.95" customHeight="1" x14ac:dyDescent="0.15">
      <c r="C16" s="18" t="s">
        <v>50</v>
      </c>
      <c r="D16" s="18"/>
      <c r="E16" s="18"/>
      <c r="F16" s="18"/>
      <c r="G16" s="18"/>
      <c r="H16" s="18"/>
      <c r="I16" s="18"/>
    </row>
    <row r="17" spans="1:10" ht="24.95" customHeight="1" x14ac:dyDescent="0.15">
      <c r="A17" s="18"/>
      <c r="B17" s="18"/>
      <c r="C17" s="18"/>
      <c r="D17" s="18"/>
      <c r="E17" s="18"/>
      <c r="F17" s="18"/>
      <c r="G17" s="18"/>
      <c r="H17" s="18"/>
      <c r="I17" s="18"/>
    </row>
    <row r="18" spans="1:10" ht="24.95" customHeight="1" x14ac:dyDescent="0.15">
      <c r="A18" s="18"/>
      <c r="B18" s="18"/>
      <c r="C18" s="18"/>
      <c r="D18" s="18"/>
      <c r="E18" s="18"/>
      <c r="F18" s="18"/>
      <c r="G18" s="18"/>
      <c r="H18" s="18"/>
      <c r="I18" s="18"/>
    </row>
    <row r="19" spans="1:10" ht="24.95" customHeight="1" x14ac:dyDescent="0.15">
      <c r="A19" s="18"/>
      <c r="B19" s="646" t="str">
        <f>IF(入力シート!I4="","年　　　月　　　日",入力シート!I4)</f>
        <v>年　　　月　　　日</v>
      </c>
      <c r="C19" s="646"/>
      <c r="D19" s="646"/>
      <c r="E19" s="18"/>
      <c r="F19" s="18"/>
      <c r="G19" s="18"/>
      <c r="H19" s="18"/>
      <c r="I19" s="18"/>
    </row>
    <row r="20" spans="1:10" ht="24.95" customHeight="1" x14ac:dyDescent="0.15">
      <c r="A20" s="18"/>
      <c r="B20" s="18"/>
      <c r="C20" s="18"/>
      <c r="D20" s="18"/>
      <c r="E20" s="18"/>
      <c r="F20" s="18"/>
      <c r="G20" s="18"/>
      <c r="H20" s="18"/>
      <c r="I20" s="18"/>
    </row>
    <row r="21" spans="1:10" ht="24.95" customHeight="1" x14ac:dyDescent="0.15">
      <c r="A21" s="131" t="s">
        <v>413</v>
      </c>
      <c r="B21" s="18"/>
      <c r="C21" s="18"/>
      <c r="D21" s="18"/>
      <c r="E21" s="18"/>
      <c r="F21" s="18"/>
      <c r="G21" s="18"/>
      <c r="H21" s="18"/>
      <c r="I21" s="18"/>
    </row>
    <row r="22" spans="1:10" ht="24.95" customHeight="1" x14ac:dyDescent="0.15">
      <c r="A22" s="18"/>
      <c r="B22" s="18"/>
      <c r="C22" s="18"/>
      <c r="D22" s="18"/>
      <c r="E22" s="18"/>
      <c r="F22" s="18"/>
      <c r="G22" s="18"/>
      <c r="H22" s="18"/>
      <c r="I22" s="18"/>
    </row>
    <row r="23" spans="1:10" ht="24.95" customHeight="1" x14ac:dyDescent="0.15">
      <c r="A23" s="18"/>
      <c r="B23" s="18"/>
      <c r="C23" s="18"/>
      <c r="D23" s="20" t="s">
        <v>51</v>
      </c>
      <c r="E23" s="20" t="s">
        <v>52</v>
      </c>
      <c r="F23" s="643">
        <f>入力シート!I13</f>
        <v>0</v>
      </c>
      <c r="G23" s="643"/>
      <c r="H23" s="643"/>
      <c r="I23" s="643"/>
      <c r="J23" s="643"/>
    </row>
    <row r="24" spans="1:10" ht="24.95" customHeight="1" x14ac:dyDescent="0.15">
      <c r="A24" s="18"/>
      <c r="B24" s="18"/>
      <c r="C24" s="18"/>
      <c r="D24" s="20"/>
      <c r="E24" s="20"/>
      <c r="F24" s="643">
        <f>入力シート!I7</f>
        <v>0</v>
      </c>
      <c r="G24" s="643"/>
      <c r="H24" s="643"/>
      <c r="I24" s="643"/>
      <c r="J24" s="643"/>
    </row>
    <row r="25" spans="1:10" ht="24.95" customHeight="1" x14ac:dyDescent="0.15">
      <c r="A25" s="18"/>
      <c r="B25" s="18"/>
      <c r="C25" s="18"/>
      <c r="D25" s="20"/>
      <c r="E25" s="20" t="s">
        <v>53</v>
      </c>
      <c r="F25" s="644" t="str">
        <f>入力シート!I8&amp;" 　"&amp;入力シート!I10</f>
        <v xml:space="preserve"> 　</v>
      </c>
      <c r="G25" s="644"/>
      <c r="H25" s="644"/>
      <c r="I25" s="644"/>
      <c r="J25" s="17" t="s">
        <v>208</v>
      </c>
    </row>
    <row r="26" spans="1:10" ht="24.95" customHeight="1" x14ac:dyDescent="0.15">
      <c r="A26" s="18"/>
      <c r="B26" s="18"/>
      <c r="C26" s="18"/>
      <c r="D26" s="20"/>
      <c r="E26" s="20"/>
      <c r="F26" s="18"/>
      <c r="G26" s="18"/>
      <c r="H26" s="18"/>
      <c r="J26" s="18"/>
    </row>
    <row r="27" spans="1:10" ht="24.95" customHeight="1" x14ac:dyDescent="0.15">
      <c r="A27" s="18"/>
      <c r="B27" s="18"/>
      <c r="C27" s="18"/>
      <c r="D27" s="20"/>
      <c r="E27" s="20"/>
      <c r="F27" s="18"/>
      <c r="G27" s="18"/>
      <c r="H27" s="18"/>
      <c r="J27" s="18"/>
    </row>
    <row r="28" spans="1:10" ht="24.95" customHeight="1" x14ac:dyDescent="0.15">
      <c r="A28" s="18"/>
      <c r="B28" s="18"/>
      <c r="C28" s="18"/>
      <c r="D28" s="20" t="s">
        <v>54</v>
      </c>
      <c r="E28" s="20" t="s">
        <v>52</v>
      </c>
      <c r="F28" s="643">
        <f>入力シート!I22</f>
        <v>0</v>
      </c>
      <c r="G28" s="643"/>
      <c r="H28" s="643"/>
      <c r="I28" s="643"/>
      <c r="J28" s="643"/>
    </row>
    <row r="29" spans="1:10" ht="24.95" customHeight="1" x14ac:dyDescent="0.15">
      <c r="A29" s="18"/>
      <c r="B29" s="18"/>
      <c r="C29" s="18"/>
      <c r="D29" s="18"/>
      <c r="E29" s="20"/>
      <c r="F29" s="643">
        <f>入力シート!I18</f>
        <v>0</v>
      </c>
      <c r="G29" s="643"/>
      <c r="H29" s="643"/>
      <c r="I29" s="643"/>
      <c r="J29" s="643"/>
    </row>
    <row r="30" spans="1:10" ht="24.95" customHeight="1" x14ac:dyDescent="0.15">
      <c r="A30" s="18"/>
      <c r="B30" s="18"/>
      <c r="C30" s="18"/>
      <c r="D30" s="18"/>
      <c r="E30" s="20" t="s">
        <v>53</v>
      </c>
      <c r="F30" s="644" t="str">
        <f>入力シート!I19&amp;" 　"&amp;入力シート!I20</f>
        <v xml:space="preserve"> 　</v>
      </c>
      <c r="G30" s="644"/>
      <c r="H30" s="644"/>
      <c r="I30" s="644"/>
      <c r="J30" s="17" t="s">
        <v>208</v>
      </c>
    </row>
    <row r="31" spans="1:10" ht="24.95" customHeight="1" x14ac:dyDescent="0.15">
      <c r="B31" s="18"/>
      <c r="C31" s="18"/>
      <c r="D31" s="18"/>
      <c r="E31" s="20"/>
      <c r="F31" s="18"/>
      <c r="G31" s="18"/>
      <c r="H31" s="18"/>
      <c r="I31" s="18"/>
    </row>
    <row r="32" spans="1:10" ht="24.95" customHeight="1" x14ac:dyDescent="0.15">
      <c r="A32" s="21" t="s">
        <v>55</v>
      </c>
      <c r="E32" s="15"/>
    </row>
    <row r="33" spans="5:5" ht="24.95" customHeight="1" x14ac:dyDescent="0.15">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firstPageNumber="17" orientation="portrait" useFirstPageNumber="1" r:id="rId1"/>
  <headerFooter alignWithMargins="0">
    <oddFooter>&amp;R[令和２・３年度版]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6"/>
  <sheetViews>
    <sheetView showGridLines="0" view="pageBreakPreview" zoomScaleNormal="100" zoomScaleSheetLayoutView="100" workbookViewId="0">
      <selection activeCell="C34" sqref="C34"/>
    </sheetView>
  </sheetViews>
  <sheetFormatPr defaultRowHeight="13.5" x14ac:dyDescent="0.15"/>
  <cols>
    <col min="1" max="1" width="4.5" style="184" customWidth="1"/>
    <col min="2" max="2" width="12.375" style="184" customWidth="1"/>
    <col min="3" max="3" width="25" style="184" customWidth="1"/>
    <col min="4" max="4" width="18.625" style="184" customWidth="1"/>
    <col min="5" max="5" width="4" style="184" customWidth="1"/>
    <col min="6" max="6" width="5.125" style="184" customWidth="1"/>
    <col min="7" max="7" width="5.875" style="184" customWidth="1"/>
    <col min="8" max="8" width="6.75" style="184" customWidth="1"/>
    <col min="9" max="9" width="3.875" style="184" customWidth="1"/>
    <col min="10" max="10" width="2.875" style="184" customWidth="1"/>
    <col min="11" max="11" width="9" style="184"/>
  </cols>
  <sheetData>
    <row r="1" spans="1:9" ht="16.5" customHeight="1" x14ac:dyDescent="0.15">
      <c r="A1" s="184" t="s">
        <v>366</v>
      </c>
    </row>
    <row r="2" spans="1:9" ht="16.5" customHeight="1" x14ac:dyDescent="0.15"/>
    <row r="3" spans="1:9" ht="16.5" customHeight="1" x14ac:dyDescent="0.15">
      <c r="F3" s="664" t="str">
        <f>IF(入力シート!I4="","　　年　　月　　日",入力シート!I4)</f>
        <v>　　年　　月　　日</v>
      </c>
      <c r="G3" s="664"/>
      <c r="H3" s="664"/>
      <c r="I3" s="664"/>
    </row>
    <row r="4" spans="1:9" ht="16.5" customHeight="1" x14ac:dyDescent="0.15"/>
    <row r="5" spans="1:9" ht="16.5" customHeight="1" x14ac:dyDescent="0.15">
      <c r="C5" s="184" t="s">
        <v>400</v>
      </c>
    </row>
    <row r="6" spans="1:9" ht="16.5" customHeight="1" x14ac:dyDescent="0.15"/>
    <row r="7" spans="1:9" ht="16.5" customHeight="1" x14ac:dyDescent="0.15">
      <c r="A7" s="184" t="s">
        <v>419</v>
      </c>
    </row>
    <row r="8" spans="1:9" ht="16.5" customHeight="1" x14ac:dyDescent="0.15"/>
    <row r="9" spans="1:9" ht="16.5" customHeight="1" x14ac:dyDescent="0.15">
      <c r="D9" s="667" t="str">
        <f>"住所："&amp;入力シート!I13</f>
        <v>住所：</v>
      </c>
      <c r="E9" s="667"/>
      <c r="F9" s="667"/>
      <c r="G9" s="667"/>
      <c r="H9" s="667"/>
      <c r="I9" s="667"/>
    </row>
    <row r="10" spans="1:9" ht="16.5" customHeight="1" x14ac:dyDescent="0.15">
      <c r="D10" s="667" t="str">
        <f>"商号または名称："&amp;入力シート!I7</f>
        <v>商号または名称：</v>
      </c>
      <c r="E10" s="667"/>
      <c r="F10" s="667"/>
      <c r="G10" s="667"/>
      <c r="H10" s="667"/>
      <c r="I10" s="667"/>
    </row>
    <row r="11" spans="1:9" ht="16.5" customHeight="1" x14ac:dyDescent="0.15">
      <c r="D11" s="667" t="str">
        <f>"代表者職・氏名："&amp;入力シート!I8&amp;" 　"&amp;入力シート!I10</f>
        <v>代表者職・氏名： 　</v>
      </c>
      <c r="E11" s="667"/>
      <c r="F11" s="667"/>
      <c r="G11" s="667"/>
      <c r="H11" s="667"/>
      <c r="I11" s="185" t="s">
        <v>367</v>
      </c>
    </row>
    <row r="12" spans="1:9" ht="16.5" customHeight="1" x14ac:dyDescent="0.15"/>
    <row r="13" spans="1:9" ht="16.5" customHeight="1" x14ac:dyDescent="0.15">
      <c r="A13" s="185" t="s">
        <v>370</v>
      </c>
    </row>
    <row r="14" spans="1:9" ht="16.5" customHeight="1" x14ac:dyDescent="0.15">
      <c r="A14" s="184" t="s">
        <v>368</v>
      </c>
    </row>
    <row r="15" spans="1:9" ht="16.5" customHeight="1" x14ac:dyDescent="0.15">
      <c r="A15" s="184" t="s">
        <v>369</v>
      </c>
    </row>
    <row r="16" spans="1:9" ht="16.5" customHeight="1" x14ac:dyDescent="0.15"/>
    <row r="17" spans="1:11" ht="16.5" customHeight="1" x14ac:dyDescent="0.15">
      <c r="A17" s="184" t="s">
        <v>458</v>
      </c>
    </row>
    <row r="18" spans="1:11" ht="16.5" customHeight="1" x14ac:dyDescent="0.15">
      <c r="A18" s="184" t="s">
        <v>380</v>
      </c>
    </row>
    <row r="19" spans="1:11" ht="16.5" customHeight="1" x14ac:dyDescent="0.15"/>
    <row r="20" spans="1:11" ht="19.5" customHeight="1" x14ac:dyDescent="0.15">
      <c r="B20" s="647" t="s">
        <v>371</v>
      </c>
      <c r="C20" s="648"/>
      <c r="D20" s="189" t="s">
        <v>372</v>
      </c>
      <c r="E20" s="647" t="s">
        <v>373</v>
      </c>
      <c r="F20" s="648"/>
      <c r="G20" s="647" t="s">
        <v>374</v>
      </c>
      <c r="H20" s="649"/>
      <c r="I20" s="648"/>
    </row>
    <row r="21" spans="1:11" ht="34.5" customHeight="1" x14ac:dyDescent="0.15">
      <c r="B21" s="650" t="s">
        <v>377</v>
      </c>
      <c r="C21" s="651"/>
      <c r="D21" s="237"/>
      <c r="E21" s="652"/>
      <c r="F21" s="653"/>
      <c r="G21" s="652"/>
      <c r="H21" s="654"/>
      <c r="I21" s="653"/>
    </row>
    <row r="22" spans="1:11" ht="17.25" customHeight="1" x14ac:dyDescent="0.15">
      <c r="B22" s="656" t="s">
        <v>375</v>
      </c>
      <c r="C22" s="657"/>
      <c r="D22" s="237"/>
      <c r="E22" s="652"/>
      <c r="F22" s="653"/>
      <c r="G22" s="656" t="s">
        <v>378</v>
      </c>
      <c r="H22" s="658"/>
      <c r="I22" s="657"/>
    </row>
    <row r="23" spans="1:11" ht="17.25" customHeight="1" x14ac:dyDescent="0.15">
      <c r="B23" s="656" t="s">
        <v>376</v>
      </c>
      <c r="C23" s="657"/>
      <c r="D23" s="237"/>
      <c r="E23" s="652"/>
      <c r="F23" s="653"/>
      <c r="G23" s="656" t="s">
        <v>379</v>
      </c>
      <c r="H23" s="658"/>
      <c r="I23" s="657"/>
    </row>
    <row r="24" spans="1:11" ht="16.5" customHeight="1" x14ac:dyDescent="0.15">
      <c r="A24" s="187" t="s">
        <v>381</v>
      </c>
      <c r="B24" s="188"/>
      <c r="C24" s="188"/>
      <c r="D24" s="187"/>
      <c r="E24" s="188"/>
      <c r="F24" s="188"/>
      <c r="G24" s="655"/>
      <c r="H24" s="655"/>
      <c r="I24" s="655"/>
      <c r="J24" s="187"/>
    </row>
    <row r="25" spans="1:11" ht="16.5" customHeight="1" x14ac:dyDescent="0.15">
      <c r="B25" s="647" t="s">
        <v>371</v>
      </c>
      <c r="C25" s="648"/>
      <c r="D25" s="189" t="s">
        <v>382</v>
      </c>
      <c r="E25" s="647" t="s">
        <v>373</v>
      </c>
      <c r="F25" s="648"/>
      <c r="G25" s="647" t="s">
        <v>374</v>
      </c>
      <c r="H25" s="649"/>
      <c r="I25" s="648"/>
    </row>
    <row r="26" spans="1:11" ht="34.5" customHeight="1" x14ac:dyDescent="0.15">
      <c r="B26" s="659" t="s">
        <v>383</v>
      </c>
      <c r="C26" s="657"/>
      <c r="D26" s="237"/>
      <c r="E26" s="652"/>
      <c r="F26" s="653"/>
      <c r="G26" s="656" t="s">
        <v>384</v>
      </c>
      <c r="H26" s="658"/>
      <c r="I26" s="657"/>
    </row>
    <row r="27" spans="1:11" ht="17.25" customHeight="1" x14ac:dyDescent="0.15">
      <c r="A27" s="187"/>
      <c r="B27" s="655"/>
      <c r="C27" s="655"/>
      <c r="D27" s="187"/>
      <c r="E27" s="655"/>
      <c r="F27" s="655"/>
      <c r="G27" s="655"/>
      <c r="H27" s="655"/>
      <c r="I27" s="655"/>
      <c r="J27" s="187"/>
      <c r="K27" s="187"/>
    </row>
    <row r="28" spans="1:11" ht="17.25" customHeight="1" x14ac:dyDescent="0.15">
      <c r="B28" s="647" t="s">
        <v>385</v>
      </c>
      <c r="C28" s="648"/>
      <c r="D28" s="189" t="s">
        <v>386</v>
      </c>
      <c r="E28" s="647" t="s">
        <v>373</v>
      </c>
      <c r="F28" s="648"/>
      <c r="G28" s="647" t="s">
        <v>374</v>
      </c>
      <c r="H28" s="649"/>
      <c r="I28" s="648"/>
    </row>
    <row r="29" spans="1:11" ht="34.5" customHeight="1" x14ac:dyDescent="0.15">
      <c r="B29" s="661" t="s">
        <v>387</v>
      </c>
      <c r="C29" s="662"/>
      <c r="D29" s="237"/>
      <c r="E29" s="663"/>
      <c r="F29" s="663"/>
      <c r="G29" s="663"/>
      <c r="H29" s="663"/>
      <c r="I29" s="663"/>
    </row>
    <row r="30" spans="1:11" ht="16.5" customHeight="1" x14ac:dyDescent="0.15">
      <c r="B30" s="655"/>
      <c r="C30" s="655"/>
      <c r="D30" s="187"/>
      <c r="E30" s="655"/>
      <c r="F30" s="655"/>
      <c r="G30" s="655"/>
      <c r="H30" s="655"/>
      <c r="I30" s="655"/>
      <c r="J30" s="187"/>
    </row>
    <row r="31" spans="1:11" ht="17.25" customHeight="1" x14ac:dyDescent="0.15">
      <c r="B31" s="660" t="s">
        <v>388</v>
      </c>
      <c r="C31" s="660"/>
      <c r="D31" s="186"/>
      <c r="E31" s="668">
        <f>SUM(E21:F23,E26,E29)</f>
        <v>0</v>
      </c>
      <c r="F31" s="668"/>
      <c r="G31" s="660"/>
      <c r="H31" s="660"/>
      <c r="I31" s="660"/>
    </row>
    <row r="32" spans="1:11" ht="16.5" customHeight="1" x14ac:dyDescent="0.15">
      <c r="B32" s="188"/>
      <c r="C32" s="188"/>
      <c r="D32" s="187"/>
      <c r="E32" s="188"/>
      <c r="F32" s="188"/>
      <c r="G32" s="188"/>
      <c r="H32" s="188"/>
      <c r="I32" s="188"/>
    </row>
    <row r="33" spans="1:9" ht="17.25" customHeight="1" x14ac:dyDescent="0.15">
      <c r="A33" s="184" t="s">
        <v>459</v>
      </c>
      <c r="B33" s="190"/>
      <c r="C33" s="190"/>
      <c r="D33" s="187"/>
      <c r="E33" s="190"/>
      <c r="F33" s="190"/>
      <c r="G33" s="190"/>
      <c r="H33" s="190"/>
      <c r="I33" s="190"/>
    </row>
    <row r="34" spans="1:9" ht="17.25" customHeight="1" x14ac:dyDescent="0.15">
      <c r="A34" s="184" t="s">
        <v>389</v>
      </c>
      <c r="B34" s="190"/>
      <c r="C34" s="190"/>
      <c r="D34" s="187"/>
      <c r="E34" s="190"/>
      <c r="F34" s="190"/>
      <c r="G34" s="190"/>
      <c r="H34" s="190"/>
      <c r="I34" s="190"/>
    </row>
    <row r="35" spans="1:9" ht="18" customHeight="1" x14ac:dyDescent="0.15">
      <c r="B35" s="190"/>
      <c r="C35" s="190"/>
      <c r="D35" s="187"/>
      <c r="E35" s="190"/>
      <c r="F35" s="660" t="s">
        <v>390</v>
      </c>
      <c r="G35" s="660"/>
      <c r="H35" s="663"/>
      <c r="I35" s="663"/>
    </row>
    <row r="36" spans="1:9" ht="17.25" customHeight="1" x14ac:dyDescent="0.15">
      <c r="A36" s="184" t="s">
        <v>391</v>
      </c>
    </row>
    <row r="37" spans="1:9" ht="17.25" customHeight="1" x14ac:dyDescent="0.15">
      <c r="A37" s="184" t="s">
        <v>392</v>
      </c>
    </row>
    <row r="38" spans="1:9" ht="17.25" customHeight="1" x14ac:dyDescent="0.15">
      <c r="A38" s="184" t="s">
        <v>393</v>
      </c>
    </row>
    <row r="39" spans="1:9" ht="17.25" customHeight="1" x14ac:dyDescent="0.15">
      <c r="A39" s="184" t="s">
        <v>394</v>
      </c>
    </row>
    <row r="40" spans="1:9" ht="17.25" customHeight="1" x14ac:dyDescent="0.15">
      <c r="B40" s="186" t="s">
        <v>395</v>
      </c>
      <c r="C40" s="665"/>
      <c r="D40" s="665"/>
      <c r="E40" s="665"/>
      <c r="F40" s="665"/>
      <c r="G40" s="665"/>
      <c r="H40" s="665"/>
    </row>
    <row r="41" spans="1:9" ht="17.25" customHeight="1" x14ac:dyDescent="0.15">
      <c r="B41" s="186" t="s">
        <v>396</v>
      </c>
      <c r="C41" s="665"/>
      <c r="D41" s="665"/>
      <c r="E41" s="665"/>
      <c r="F41" s="665"/>
      <c r="G41" s="665"/>
      <c r="H41" s="665"/>
    </row>
    <row r="42" spans="1:9" ht="17.25" customHeight="1" x14ac:dyDescent="0.15">
      <c r="B42" s="186" t="s">
        <v>397</v>
      </c>
      <c r="C42" s="666">
        <f>入力シート!I14</f>
        <v>0</v>
      </c>
      <c r="D42" s="666"/>
      <c r="E42" s="666"/>
      <c r="F42" s="666"/>
      <c r="G42" s="666"/>
      <c r="H42" s="666"/>
    </row>
    <row r="43" spans="1:9" ht="17.25" customHeight="1" x14ac:dyDescent="0.15">
      <c r="B43" s="186" t="s">
        <v>398</v>
      </c>
      <c r="C43" s="666">
        <f>入力シート!I15</f>
        <v>0</v>
      </c>
      <c r="D43" s="666"/>
      <c r="E43" s="666"/>
      <c r="F43" s="666"/>
      <c r="G43" s="666"/>
      <c r="H43" s="666"/>
    </row>
    <row r="44" spans="1:9" ht="17.25" customHeight="1" x14ac:dyDescent="0.15">
      <c r="B44" s="186" t="s">
        <v>399</v>
      </c>
      <c r="C44" s="665"/>
      <c r="D44" s="665"/>
      <c r="E44" s="665"/>
      <c r="F44" s="665"/>
      <c r="G44" s="665"/>
      <c r="H44" s="665"/>
    </row>
    <row r="45" spans="1:9" ht="17.25" customHeight="1" x14ac:dyDescent="0.15"/>
    <row r="46" spans="1:9" ht="17.25" customHeight="1" x14ac:dyDescent="0.15"/>
  </sheetData>
  <sheetProtection selectLockedCells="1"/>
  <mergeCells count="45">
    <mergeCell ref="F3:I3"/>
    <mergeCell ref="C41:H41"/>
    <mergeCell ref="C42:H42"/>
    <mergeCell ref="C43:H43"/>
    <mergeCell ref="C44:H44"/>
    <mergeCell ref="D9:I9"/>
    <mergeCell ref="D10:I10"/>
    <mergeCell ref="D11:H11"/>
    <mergeCell ref="H35:I35"/>
    <mergeCell ref="F35:G35"/>
    <mergeCell ref="C40:H40"/>
    <mergeCell ref="B30:C30"/>
    <mergeCell ref="E30:F30"/>
    <mergeCell ref="G30:I30"/>
    <mergeCell ref="B31:C31"/>
    <mergeCell ref="E31:F31"/>
    <mergeCell ref="G31:I31"/>
    <mergeCell ref="B28:C28"/>
    <mergeCell ref="E28:F28"/>
    <mergeCell ref="G28:I28"/>
    <mergeCell ref="B29:C29"/>
    <mergeCell ref="E29:F29"/>
    <mergeCell ref="G29:I29"/>
    <mergeCell ref="B26:C26"/>
    <mergeCell ref="E26:F26"/>
    <mergeCell ref="G26:I26"/>
    <mergeCell ref="B27:C27"/>
    <mergeCell ref="E27:F27"/>
    <mergeCell ref="G27:I27"/>
    <mergeCell ref="G24:I24"/>
    <mergeCell ref="B25:C25"/>
    <mergeCell ref="E25:F25"/>
    <mergeCell ref="G25:I25"/>
    <mergeCell ref="B22:C22"/>
    <mergeCell ref="E22:F22"/>
    <mergeCell ref="G22:I22"/>
    <mergeCell ref="B23:C23"/>
    <mergeCell ref="E23:F23"/>
    <mergeCell ref="G23:I23"/>
    <mergeCell ref="B20:C20"/>
    <mergeCell ref="G20:I20"/>
    <mergeCell ref="E20:F20"/>
    <mergeCell ref="B21:C21"/>
    <mergeCell ref="E21:F21"/>
    <mergeCell ref="G21:I21"/>
  </mergeCells>
  <phoneticPr fontId="1"/>
  <conditionalFormatting sqref="F3:I3">
    <cfRule type="cellIs" dxfId="0" priority="1" operator="between">
      <formula>43586</formula>
      <formula>43830</formula>
    </cfRule>
  </conditionalFormatting>
  <dataValidations count="1">
    <dataValidation type="list" allowBlank="1" showInputMessage="1" showErrorMessage="1" sqref="H35:I35">
      <formula1>"有,無"</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Normal="100" zoomScaleSheetLayoutView="100" workbookViewId="0">
      <selection activeCell="E12" sqref="E12"/>
    </sheetView>
  </sheetViews>
  <sheetFormatPr defaultRowHeight="13.5" x14ac:dyDescent="0.15"/>
  <cols>
    <col min="1" max="1" width="2.25" style="238" customWidth="1"/>
    <col min="2" max="2" width="16.875" style="238" customWidth="1"/>
    <col min="3" max="3" width="17" style="238" customWidth="1"/>
    <col min="4" max="4" width="27.75" style="238" customWidth="1"/>
    <col min="5" max="5" width="36.125" style="238" customWidth="1"/>
    <col min="6" max="8" width="9" style="238"/>
    <col min="9" max="9" width="11.875" style="238" customWidth="1"/>
    <col min="10" max="16384" width="9" style="238"/>
  </cols>
  <sheetData>
    <row r="1" spans="1:9" ht="16.5" customHeight="1" x14ac:dyDescent="0.15">
      <c r="A1" s="238" t="s">
        <v>423</v>
      </c>
    </row>
    <row r="2" spans="1:9" ht="11.25" customHeight="1" x14ac:dyDescent="0.15">
      <c r="D2" s="239"/>
    </row>
    <row r="4" spans="1:9" ht="21" x14ac:dyDescent="0.15">
      <c r="B4" s="240" t="s">
        <v>424</v>
      </c>
    </row>
    <row r="5" spans="1:9" ht="8.25" customHeight="1" x14ac:dyDescent="0.15">
      <c r="B5" s="240"/>
    </row>
    <row r="6" spans="1:9" ht="21" x14ac:dyDescent="0.15">
      <c r="B6" s="240"/>
      <c r="E6" s="678" t="str">
        <f>"事業所名："&amp;入力シート!I7</f>
        <v>事業所名：</v>
      </c>
      <c r="F6" s="679"/>
      <c r="G6" s="679"/>
      <c r="H6" s="679"/>
      <c r="I6" s="679"/>
    </row>
    <row r="7" spans="1:9" ht="14.25" customHeight="1" x14ac:dyDescent="0.15">
      <c r="B7" s="240"/>
      <c r="E7" s="241"/>
      <c r="F7" s="242"/>
      <c r="G7" s="242"/>
      <c r="H7" s="242"/>
      <c r="I7" s="242"/>
    </row>
    <row r="8" spans="1:9" ht="15" customHeight="1" x14ac:dyDescent="0.15">
      <c r="D8" s="243"/>
    </row>
    <row r="9" spans="1:9" ht="26.25" customHeight="1" x14ac:dyDescent="0.15">
      <c r="B9" s="244" t="s">
        <v>425</v>
      </c>
      <c r="C9" s="245" t="s">
        <v>426</v>
      </c>
      <c r="D9" s="245" t="s">
        <v>427</v>
      </c>
      <c r="E9" s="245" t="s">
        <v>428</v>
      </c>
      <c r="F9" s="680" t="s">
        <v>429</v>
      </c>
      <c r="G9" s="680"/>
      <c r="H9" s="680"/>
      <c r="I9" s="680"/>
    </row>
    <row r="10" spans="1:9" ht="26.25" customHeight="1" x14ac:dyDescent="0.15">
      <c r="B10" s="670" t="s">
        <v>430</v>
      </c>
      <c r="C10" s="673" t="str">
        <f>IF(D10=0,"未加入","加入")</f>
        <v>未加入</v>
      </c>
      <c r="D10" s="676">
        <f>入力シート!K38</f>
        <v>0</v>
      </c>
      <c r="E10" s="246" t="str">
        <f>IF(入力シート!M38="加入義務のない事業所","①．加入義務のない事業所","１．加入義務のない事業所")</f>
        <v>１．加入義務のない事業所</v>
      </c>
      <c r="F10" s="247"/>
      <c r="G10" s="248"/>
      <c r="H10" s="248"/>
      <c r="I10" s="249"/>
    </row>
    <row r="11" spans="1:9" ht="14.25" customHeight="1" x14ac:dyDescent="0.15">
      <c r="B11" s="670"/>
      <c r="C11" s="673"/>
      <c r="D11" s="676"/>
      <c r="E11" s="246" t="s">
        <v>431</v>
      </c>
      <c r="F11" s="250"/>
      <c r="G11" s="251"/>
      <c r="H11" s="251"/>
      <c r="I11" s="252"/>
    </row>
    <row r="12" spans="1:9" ht="26.25" customHeight="1" x14ac:dyDescent="0.15">
      <c r="B12" s="670"/>
      <c r="C12" s="673"/>
      <c r="D12" s="676"/>
      <c r="E12" s="246" t="str">
        <f>IF(入力シート!M38="最近加入したばかり","②．最近加入したばかり","２．最近加入したばかり")</f>
        <v>２．最近加入したばかり</v>
      </c>
      <c r="F12" s="250" t="str">
        <f>IF(入力シート!P38="加入証明書または新規適用届の事業所控","☑加入証明書または新規適用届の事業所控","□加入証明書または新規適用届の事業所控")</f>
        <v>□加入証明書または新規適用届の事業所控</v>
      </c>
      <c r="G12" s="251"/>
      <c r="H12" s="251"/>
      <c r="I12" s="252"/>
    </row>
    <row r="13" spans="1:9" ht="26.25" customHeight="1" x14ac:dyDescent="0.15">
      <c r="B13" s="670"/>
      <c r="C13" s="673"/>
      <c r="D13" s="681"/>
      <c r="E13" s="250" t="str">
        <f>IF(入力シート!M38="他の健康保険に加入（国保等）","③．他の健康保険に加入（国保等）","３．他の健康保険に加入（国保等）")</f>
        <v>３．他の健康保険に加入（国保等）</v>
      </c>
      <c r="F13" s="250" t="str">
        <f>IF(入力シート!P38="保険料の領収書","☑保険料の領収書","□保険料の領収書")</f>
        <v>□保険料の領収書</v>
      </c>
      <c r="G13" s="251"/>
      <c r="H13" s="251"/>
      <c r="I13" s="252"/>
    </row>
    <row r="14" spans="1:9" ht="37.5" customHeight="1" x14ac:dyDescent="0.15">
      <c r="B14" s="671"/>
      <c r="C14" s="674"/>
      <c r="D14" s="677"/>
      <c r="E14" s="258" t="str">
        <f>IF(入力シート!M38="その他","④．その他（理由："&amp;入力シート!R38&amp;"）","４．その他（理由：　　　　　　　　　　　　　　）")</f>
        <v>４．その他（理由：　　　　　　　　　　　　　　）</v>
      </c>
      <c r="F14" s="253"/>
      <c r="G14" s="254"/>
      <c r="H14" s="254"/>
      <c r="I14" s="255"/>
    </row>
    <row r="15" spans="1:9" ht="26.25" customHeight="1" x14ac:dyDescent="0.15">
      <c r="B15" s="669" t="s">
        <v>432</v>
      </c>
      <c r="C15" s="672" t="str">
        <f>IF(D15=0,"未加入","加入")</f>
        <v>未加入</v>
      </c>
      <c r="D15" s="675">
        <f>入力シート!K39</f>
        <v>0</v>
      </c>
      <c r="E15" s="256" t="str">
        <f>IF(入力シート!M39="加入義務のない事業所","①．加入義務のない事業所","１．加入義務のない事業所")</f>
        <v>１．加入義務のない事業所</v>
      </c>
      <c r="F15" s="247"/>
      <c r="G15" s="248"/>
      <c r="H15" s="248"/>
      <c r="I15" s="249"/>
    </row>
    <row r="16" spans="1:9" ht="14.25" customHeight="1" x14ac:dyDescent="0.15">
      <c r="B16" s="670"/>
      <c r="C16" s="673"/>
      <c r="D16" s="676"/>
      <c r="E16" s="246" t="s">
        <v>431</v>
      </c>
      <c r="F16" s="250"/>
      <c r="G16" s="251"/>
      <c r="H16" s="251"/>
      <c r="I16" s="252"/>
    </row>
    <row r="17" spans="2:9" ht="26.25" customHeight="1" x14ac:dyDescent="0.15">
      <c r="B17" s="670"/>
      <c r="C17" s="673"/>
      <c r="D17" s="676"/>
      <c r="E17" s="246" t="str">
        <f>IF(入力シート!M39="最近加入したばかり","②．最近加入したばかり","２．最近加入したばかり")</f>
        <v>２．最近加入したばかり</v>
      </c>
      <c r="F17" s="250" t="str">
        <f>IF(入力シート!P39="加入証明書または新規適用届の事業所控","☑加入証明書または新規適用届の事業所控","□加入証明書または新規適用届の事業所控")</f>
        <v>□加入証明書または新規適用届の事業所控</v>
      </c>
      <c r="G17" s="251"/>
      <c r="H17" s="251"/>
      <c r="I17" s="252"/>
    </row>
    <row r="18" spans="2:9" ht="37.5" customHeight="1" x14ac:dyDescent="0.15">
      <c r="B18" s="671"/>
      <c r="C18" s="674"/>
      <c r="D18" s="677"/>
      <c r="E18" s="258" t="str">
        <f>IF(入力シート!M39="その他","③．その他（理由："&amp;入力シート!R39&amp;"）","３．その他（理由：　　　　　　　　　　　　　　）")</f>
        <v>３．その他（理由：　　　　　　　　　　　　　　）</v>
      </c>
      <c r="F18" s="253" t="str">
        <f>IF(入力シート!P39="保険料の領収書","☑保険料の領収書","□保険料の領収書")</f>
        <v>□保険料の領収書</v>
      </c>
      <c r="G18" s="254"/>
      <c r="H18" s="254"/>
      <c r="I18" s="255"/>
    </row>
    <row r="19" spans="2:9" ht="26.25" customHeight="1" x14ac:dyDescent="0.15">
      <c r="B19" s="669" t="s">
        <v>433</v>
      </c>
      <c r="C19" s="672" t="str">
        <f>IF(D19=0,"未加入","加入")</f>
        <v>未加入</v>
      </c>
      <c r="D19" s="675">
        <f>入力シート!K40</f>
        <v>0</v>
      </c>
      <c r="E19" s="256" t="str">
        <f>IF(入力シート!M40="事業主、代表者、役員","①．事業主、代表者、役員","１．事業主、代表者、役員")</f>
        <v>１．事業主、代表者、役員</v>
      </c>
      <c r="F19" s="250"/>
      <c r="G19" s="251"/>
      <c r="H19" s="251"/>
      <c r="I19" s="252"/>
    </row>
    <row r="20" spans="2:9" ht="26.25" customHeight="1" x14ac:dyDescent="0.15">
      <c r="B20" s="670"/>
      <c r="C20" s="673"/>
      <c r="D20" s="676"/>
      <c r="E20" s="246" t="str">
        <f>IF(入力シート!M40="最近加入したばかり","②．最近加入したばかり","２．最近加入したばかり")</f>
        <v>２．最近加入したばかり</v>
      </c>
      <c r="F20" s="250" t="str">
        <f>IF(入力シート!P40="雇用保険適用事業所設置届","☑雇用保険適用事業所設置届","□雇用保険適用事業所設置届")</f>
        <v>□雇用保険適用事業所設置届</v>
      </c>
      <c r="G20" s="251"/>
      <c r="H20" s="251"/>
      <c r="I20" s="252"/>
    </row>
    <row r="21" spans="2:9" ht="37.5" customHeight="1" x14ac:dyDescent="0.15">
      <c r="B21" s="671"/>
      <c r="C21" s="674"/>
      <c r="D21" s="677"/>
      <c r="E21" s="258" t="str">
        <f>IF(入力シート!M40="その他","③．その他（理由："&amp;入力シート!R38&amp;"）","３．その他（理由：　　　　　　　　　　　　　　）")</f>
        <v>３．その他（理由：　　　　　　　　　　　　　　）</v>
      </c>
      <c r="F21" s="253" t="str">
        <f>IF(入力シート!P40="保険料の領収書","☑保険料の領収書、□加入証明",IF(入力シート!P40="加入証明","□保険料の領収書、☑加入証明","□保険料の領収書、□加入証明"))</f>
        <v>□保険料の領収書、□加入証明</v>
      </c>
      <c r="G21" s="254"/>
      <c r="H21" s="254"/>
      <c r="I21" s="255"/>
    </row>
    <row r="22" spans="2:9" ht="17.25" customHeight="1" x14ac:dyDescent="0.15">
      <c r="B22" s="257" t="s">
        <v>434</v>
      </c>
    </row>
    <row r="23" spans="2:9" ht="17.25" customHeight="1" x14ac:dyDescent="0.15">
      <c r="B23" s="238" t="s">
        <v>435</v>
      </c>
    </row>
    <row r="24" spans="2:9" x14ac:dyDescent="0.15">
      <c r="B24" s="238" t="s">
        <v>436</v>
      </c>
    </row>
    <row r="25" spans="2:9" x14ac:dyDescent="0.15">
      <c r="B25" s="238" t="s">
        <v>437</v>
      </c>
    </row>
    <row r="26" spans="2:9" x14ac:dyDescent="0.15">
      <c r="B26" s="238" t="s">
        <v>438</v>
      </c>
    </row>
    <row r="27" spans="2:9" x14ac:dyDescent="0.15">
      <c r="B27" s="238" t="s">
        <v>439</v>
      </c>
    </row>
    <row r="28" spans="2:9" x14ac:dyDescent="0.15">
      <c r="B28" s="238" t="s">
        <v>440</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1"/>
  <sheetViews>
    <sheetView showGridLines="0" view="pageBreakPreview" topLeftCell="A2" zoomScaleNormal="100" zoomScaleSheetLayoutView="100" workbookViewId="0">
      <selection activeCell="F9" sqref="F9:G9"/>
    </sheetView>
  </sheetViews>
  <sheetFormatPr defaultRowHeight="18.95" customHeight="1" x14ac:dyDescent="0.15"/>
  <cols>
    <col min="1" max="12" width="9" style="1"/>
    <col min="13" max="13" width="10.125" style="1" customWidth="1"/>
    <col min="14" max="14" width="9.875" style="1" customWidth="1"/>
    <col min="15" max="15" width="15.625" style="1" customWidth="1"/>
    <col min="16" max="16384" width="9" style="1"/>
  </cols>
  <sheetData>
    <row r="1" spans="1:9" ht="18.95" customHeight="1" x14ac:dyDescent="0.15">
      <c r="A1" s="1" t="s">
        <v>61</v>
      </c>
      <c r="C1" s="2"/>
      <c r="D1" s="2"/>
      <c r="E1" s="2"/>
    </row>
    <row r="5" spans="1:9" ht="18.95" customHeight="1" x14ac:dyDescent="0.15">
      <c r="H5" s="30" t="s">
        <v>62</v>
      </c>
      <c r="I5" s="92"/>
    </row>
    <row r="6" spans="1:9" ht="18.95" customHeight="1" x14ac:dyDescent="0.15">
      <c r="H6" s="4"/>
      <c r="I6" s="85"/>
    </row>
    <row r="7" spans="1:9" ht="18.95" customHeight="1" x14ac:dyDescent="0.15">
      <c r="B7" s="3" t="s">
        <v>63</v>
      </c>
    </row>
    <row r="9" spans="1:9" ht="18.95" customHeight="1" x14ac:dyDescent="0.15">
      <c r="F9" s="440" t="str">
        <f>IF(入力シート!I4="","　　年　　　月　　　日",入力シート!I4)</f>
        <v>　　年　　　月　　　日</v>
      </c>
      <c r="G9" s="440"/>
    </row>
    <row r="10" spans="1:9" ht="18.95" customHeight="1" x14ac:dyDescent="0.15">
      <c r="A10" s="47" t="s">
        <v>417</v>
      </c>
    </row>
    <row r="12" spans="1:9" ht="18.95" customHeight="1" x14ac:dyDescent="0.15">
      <c r="A12" s="1" t="s">
        <v>455</v>
      </c>
    </row>
    <row r="13" spans="1:9" ht="18.95" customHeight="1" x14ac:dyDescent="0.15">
      <c r="A13" s="1" t="s">
        <v>231</v>
      </c>
    </row>
    <row r="14" spans="1:9" ht="18.95" customHeight="1" x14ac:dyDescent="0.15">
      <c r="A14" s="1" t="s">
        <v>64</v>
      </c>
    </row>
    <row r="15" spans="1:9" ht="18.95" customHeight="1" x14ac:dyDescent="0.15">
      <c r="A15" s="93"/>
      <c r="B15" s="93"/>
    </row>
    <row r="16" spans="1:9" ht="18.95" customHeight="1" x14ac:dyDescent="0.15">
      <c r="A16" s="94" t="s">
        <v>65</v>
      </c>
      <c r="B16" s="4"/>
      <c r="C16" s="85"/>
      <c r="D16" s="85"/>
      <c r="E16" s="85"/>
      <c r="F16" s="85"/>
      <c r="G16" s="85"/>
      <c r="H16" s="85"/>
      <c r="I16" s="95"/>
    </row>
    <row r="17" spans="1:9" ht="18.95" customHeight="1" x14ac:dyDescent="0.15">
      <c r="A17" s="94"/>
      <c r="B17" s="4" t="s">
        <v>66</v>
      </c>
      <c r="D17" s="259">
        <f>入力シート!I12</f>
        <v>0</v>
      </c>
      <c r="E17" s="259"/>
      <c r="F17" s="259"/>
      <c r="G17" s="259"/>
      <c r="H17" s="259"/>
      <c r="I17" s="260"/>
    </row>
    <row r="18" spans="1:9" ht="18.95" customHeight="1" x14ac:dyDescent="0.15">
      <c r="A18" s="94"/>
      <c r="B18" s="4"/>
      <c r="C18" s="4"/>
      <c r="D18" s="259"/>
      <c r="E18" s="259"/>
      <c r="F18" s="259"/>
      <c r="G18" s="259"/>
      <c r="H18" s="259"/>
      <c r="I18" s="260"/>
    </row>
    <row r="19" spans="1:9" ht="18.95" customHeight="1" x14ac:dyDescent="0.15">
      <c r="A19" s="94"/>
      <c r="B19" s="4" t="s">
        <v>67</v>
      </c>
      <c r="D19" s="443">
        <f>入力シート!I13</f>
        <v>0</v>
      </c>
      <c r="E19" s="443"/>
      <c r="F19" s="443"/>
      <c r="G19" s="443"/>
      <c r="H19" s="443"/>
      <c r="I19" s="444"/>
    </row>
    <row r="20" spans="1:9" ht="18.95" customHeight="1" x14ac:dyDescent="0.15">
      <c r="A20" s="94"/>
      <c r="B20" s="97" t="s">
        <v>68</v>
      </c>
      <c r="C20" s="4"/>
      <c r="D20" s="445">
        <f>入力シート!I6</f>
        <v>0</v>
      </c>
      <c r="E20" s="445"/>
      <c r="F20" s="445"/>
      <c r="G20" s="445"/>
      <c r="H20" s="445"/>
      <c r="I20" s="446"/>
    </row>
    <row r="21" spans="1:9" ht="18.95" customHeight="1" x14ac:dyDescent="0.15">
      <c r="A21" s="94"/>
      <c r="B21" s="4" t="s">
        <v>69</v>
      </c>
      <c r="C21" s="4"/>
      <c r="D21" s="441">
        <f>入力シート!I7</f>
        <v>0</v>
      </c>
      <c r="E21" s="441"/>
      <c r="F21" s="441"/>
      <c r="G21" s="441"/>
      <c r="H21" s="441"/>
      <c r="I21" s="442"/>
    </row>
    <row r="22" spans="1:9" ht="18.95" customHeight="1" x14ac:dyDescent="0.15">
      <c r="A22" s="94"/>
      <c r="B22" s="4"/>
      <c r="C22" s="4"/>
      <c r="D22" s="441"/>
      <c r="E22" s="441"/>
      <c r="F22" s="441"/>
      <c r="G22" s="441"/>
      <c r="H22" s="441"/>
      <c r="I22" s="442"/>
    </row>
    <row r="23" spans="1:9" ht="18.95" customHeight="1" x14ac:dyDescent="0.15">
      <c r="A23" s="94"/>
      <c r="B23" s="4" t="s">
        <v>70</v>
      </c>
      <c r="C23" s="4"/>
      <c r="D23" s="447" t="str">
        <f>入力シート!I8&amp;" 　"&amp;入力シート!I10</f>
        <v xml:space="preserve"> 　</v>
      </c>
      <c r="E23" s="447"/>
      <c r="F23" s="447"/>
      <c r="G23" s="259"/>
      <c r="H23" s="259"/>
      <c r="I23" s="260"/>
    </row>
    <row r="24" spans="1:9" ht="18.95" customHeight="1" x14ac:dyDescent="0.15">
      <c r="A24" s="94"/>
      <c r="B24" s="4"/>
      <c r="C24" s="4"/>
      <c r="D24" s="447"/>
      <c r="E24" s="447"/>
      <c r="F24" s="447"/>
      <c r="G24" s="261" t="s">
        <v>179</v>
      </c>
      <c r="H24" s="259"/>
      <c r="I24" s="260"/>
    </row>
    <row r="25" spans="1:9" ht="18.95" customHeight="1" x14ac:dyDescent="0.15">
      <c r="A25" s="94"/>
      <c r="B25" s="4" t="s">
        <v>71</v>
      </c>
      <c r="C25" s="4"/>
      <c r="D25" s="259">
        <f>入力シート!I14</f>
        <v>0</v>
      </c>
      <c r="E25" s="259"/>
      <c r="F25" s="259"/>
      <c r="G25" s="259"/>
      <c r="H25" s="259"/>
      <c r="I25" s="260"/>
    </row>
    <row r="26" spans="1:9" ht="18.95" customHeight="1" x14ac:dyDescent="0.15">
      <c r="A26" s="94"/>
      <c r="B26" s="4"/>
      <c r="C26" s="4"/>
      <c r="D26" s="259"/>
      <c r="E26" s="259"/>
      <c r="F26" s="259"/>
      <c r="G26" s="259"/>
      <c r="H26" s="259"/>
      <c r="I26" s="260"/>
    </row>
    <row r="27" spans="1:9" ht="18.95" customHeight="1" x14ac:dyDescent="0.15">
      <c r="A27" s="94"/>
      <c r="B27" s="4" t="s">
        <v>72</v>
      </c>
      <c r="C27" s="4"/>
      <c r="D27" s="259">
        <f>入力シート!I15</f>
        <v>0</v>
      </c>
      <c r="E27" s="259"/>
      <c r="F27" s="259"/>
      <c r="G27" s="259"/>
      <c r="H27" s="259"/>
      <c r="I27" s="260"/>
    </row>
    <row r="28" spans="1:9" ht="18.95" customHeight="1" x14ac:dyDescent="0.15">
      <c r="A28" s="94"/>
      <c r="B28" s="4"/>
      <c r="C28" s="4"/>
      <c r="D28" s="4"/>
      <c r="E28" s="4"/>
      <c r="F28" s="4"/>
      <c r="G28" s="4"/>
      <c r="H28" s="4"/>
      <c r="I28" s="96"/>
    </row>
    <row r="29" spans="1:9" ht="18.95" customHeight="1" x14ac:dyDescent="0.15">
      <c r="A29" s="94" t="s">
        <v>80</v>
      </c>
      <c r="B29" s="4"/>
      <c r="C29" s="4"/>
      <c r="D29" s="4"/>
      <c r="E29" s="4"/>
      <c r="F29" s="4"/>
      <c r="G29" s="4"/>
      <c r="H29" s="4"/>
      <c r="I29" s="96"/>
    </row>
    <row r="30" spans="1:9" ht="18.95" customHeight="1" x14ac:dyDescent="0.15">
      <c r="A30" s="94"/>
      <c r="B30" s="4" t="s">
        <v>73</v>
      </c>
      <c r="C30" s="4"/>
      <c r="D30" s="4"/>
      <c r="E30" s="4"/>
      <c r="F30" s="4"/>
      <c r="G30" s="4"/>
      <c r="H30" s="4"/>
      <c r="I30" s="96"/>
    </row>
    <row r="31" spans="1:9" ht="18.95" customHeight="1" x14ac:dyDescent="0.15">
      <c r="A31" s="94"/>
      <c r="B31" s="4" t="s">
        <v>66</v>
      </c>
      <c r="C31" s="4"/>
      <c r="D31" s="259">
        <f>入力シート!I21</f>
        <v>0</v>
      </c>
      <c r="E31" s="259"/>
      <c r="F31" s="259"/>
      <c r="G31" s="259"/>
      <c r="H31" s="259"/>
      <c r="I31" s="260"/>
    </row>
    <row r="32" spans="1:9" ht="18.95" customHeight="1" x14ac:dyDescent="0.15">
      <c r="A32" s="94"/>
      <c r="B32" s="4"/>
      <c r="C32" s="4"/>
      <c r="D32" s="259"/>
      <c r="E32" s="259"/>
      <c r="F32" s="259"/>
      <c r="G32" s="259"/>
      <c r="H32" s="259"/>
      <c r="I32" s="260"/>
    </row>
    <row r="33" spans="1:9" ht="18.95" customHeight="1" x14ac:dyDescent="0.15">
      <c r="A33" s="94"/>
      <c r="B33" s="4" t="s">
        <v>67</v>
      </c>
      <c r="C33" s="4"/>
      <c r="D33" s="443">
        <f>入力シート!I22</f>
        <v>0</v>
      </c>
      <c r="E33" s="443"/>
      <c r="F33" s="443"/>
      <c r="G33" s="443"/>
      <c r="H33" s="443"/>
      <c r="I33" s="444"/>
    </row>
    <row r="34" spans="1:9" ht="18.95" customHeight="1" x14ac:dyDescent="0.15">
      <c r="A34" s="94"/>
      <c r="B34" s="97" t="s">
        <v>68</v>
      </c>
      <c r="C34" s="4"/>
      <c r="D34" s="259"/>
      <c r="E34" s="259"/>
      <c r="F34" s="259"/>
      <c r="G34" s="259"/>
      <c r="H34" s="259"/>
      <c r="I34" s="260"/>
    </row>
    <row r="35" spans="1:9" ht="18.95" customHeight="1" x14ac:dyDescent="0.15">
      <c r="A35" s="94"/>
      <c r="B35" s="4" t="s">
        <v>74</v>
      </c>
      <c r="C35" s="4"/>
      <c r="D35" s="445">
        <f>入力シート!I17</f>
        <v>0</v>
      </c>
      <c r="E35" s="445"/>
      <c r="F35" s="445"/>
      <c r="G35" s="445"/>
      <c r="H35" s="445"/>
      <c r="I35" s="446"/>
    </row>
    <row r="36" spans="1:9" ht="18.95" customHeight="1" x14ac:dyDescent="0.15">
      <c r="A36" s="94"/>
      <c r="B36" s="4"/>
      <c r="C36" s="4"/>
      <c r="D36" s="441">
        <f>入力シート!I18</f>
        <v>0</v>
      </c>
      <c r="E36" s="441"/>
      <c r="F36" s="441"/>
      <c r="G36" s="441"/>
      <c r="H36" s="441"/>
      <c r="I36" s="442"/>
    </row>
    <row r="37" spans="1:9" ht="18.95" customHeight="1" x14ac:dyDescent="0.15">
      <c r="A37" s="94"/>
      <c r="B37" s="4" t="s">
        <v>75</v>
      </c>
      <c r="C37" s="4"/>
      <c r="D37" s="448" t="str">
        <f>入力シート!I19&amp;" 　"&amp;入力シート!I20</f>
        <v xml:space="preserve"> 　</v>
      </c>
      <c r="E37" s="448"/>
      <c r="F37" s="448"/>
      <c r="G37" s="259"/>
      <c r="H37" s="259"/>
      <c r="I37" s="260"/>
    </row>
    <row r="38" spans="1:9" ht="18.95" customHeight="1" x14ac:dyDescent="0.15">
      <c r="A38" s="94"/>
      <c r="B38" s="4"/>
      <c r="C38" s="4"/>
      <c r="D38" s="448"/>
      <c r="E38" s="448"/>
      <c r="F38" s="448"/>
      <c r="G38" s="261" t="s">
        <v>179</v>
      </c>
      <c r="H38" s="259"/>
      <c r="I38" s="260"/>
    </row>
    <row r="39" spans="1:9" ht="18.95" customHeight="1" x14ac:dyDescent="0.15">
      <c r="A39" s="94"/>
      <c r="B39" s="4" t="s">
        <v>71</v>
      </c>
      <c r="C39" s="4"/>
      <c r="D39" s="259">
        <f>入力シート!I23</f>
        <v>0</v>
      </c>
      <c r="E39" s="259"/>
      <c r="F39" s="259"/>
      <c r="G39" s="259"/>
      <c r="H39" s="259"/>
      <c r="I39" s="260"/>
    </row>
    <row r="40" spans="1:9" ht="18.95" customHeight="1" x14ac:dyDescent="0.15">
      <c r="A40" s="94"/>
      <c r="B40" s="4"/>
      <c r="C40" s="4"/>
      <c r="D40" s="259"/>
      <c r="E40" s="259"/>
      <c r="F40" s="259"/>
      <c r="G40" s="259"/>
      <c r="H40" s="259"/>
      <c r="I40" s="260"/>
    </row>
    <row r="41" spans="1:9" ht="18.95" customHeight="1" x14ac:dyDescent="0.15">
      <c r="A41" s="94"/>
      <c r="B41" s="4" t="s">
        <v>72</v>
      </c>
      <c r="C41" s="4"/>
      <c r="D41" s="259">
        <f>入力シート!I24</f>
        <v>0</v>
      </c>
      <c r="E41" s="259"/>
      <c r="F41" s="259"/>
      <c r="G41" s="259"/>
      <c r="H41" s="259"/>
      <c r="I41" s="260"/>
    </row>
    <row r="42" spans="1:9" ht="18.95" customHeight="1" x14ac:dyDescent="0.15">
      <c r="A42" s="98"/>
      <c r="B42" s="93"/>
      <c r="C42" s="93"/>
      <c r="D42" s="93"/>
      <c r="E42" s="93"/>
      <c r="F42" s="93"/>
      <c r="G42" s="93"/>
      <c r="H42" s="93"/>
      <c r="I42" s="99"/>
    </row>
    <row r="43" spans="1:9" ht="18.95" customHeight="1" x14ac:dyDescent="0.15">
      <c r="A43" s="30"/>
    </row>
    <row r="44" spans="1:9" ht="18.75" customHeight="1" x14ac:dyDescent="0.15">
      <c r="A44" s="30"/>
    </row>
    <row r="45" spans="1:9" ht="18.95" customHeight="1" x14ac:dyDescent="0.15">
      <c r="A45" s="30"/>
    </row>
    <row r="46" spans="1:9" ht="18.95" customHeight="1" x14ac:dyDescent="0.15">
      <c r="A46" s="30"/>
    </row>
    <row r="47" spans="1:9" ht="18.95" customHeight="1" x14ac:dyDescent="0.15">
      <c r="A47" s="30"/>
    </row>
    <row r="48" spans="1:9" ht="18.95" customHeight="1" x14ac:dyDescent="0.15">
      <c r="A48" s="30"/>
    </row>
    <row r="49" spans="1:1" ht="18.95" customHeight="1" x14ac:dyDescent="0.15">
      <c r="A49" s="30"/>
    </row>
    <row r="50" spans="1:1" ht="18.95" customHeight="1" x14ac:dyDescent="0.15">
      <c r="A50" s="30"/>
    </row>
    <row r="51" spans="1:1" ht="18.95" customHeight="1" x14ac:dyDescent="0.15">
      <c r="A51" s="30"/>
    </row>
  </sheetData>
  <sheetProtection sheet="1" objects="1" scenarios="1" selectLockedCells="1"/>
  <mergeCells count="10">
    <mergeCell ref="D23:F24"/>
    <mergeCell ref="D33:I33"/>
    <mergeCell ref="D35:I35"/>
    <mergeCell ref="D36:I36"/>
    <mergeCell ref="D37:F38"/>
    <mergeCell ref="F9:G9"/>
    <mergeCell ref="D21:I21"/>
    <mergeCell ref="D22:I22"/>
    <mergeCell ref="D19:I19"/>
    <mergeCell ref="D20:I20"/>
  </mergeCells>
  <phoneticPr fontId="1"/>
  <printOptions horizontalCentered="1"/>
  <pageMargins left="0.59055118110236227" right="0.59055118110236227" top="0.78740157480314965" bottom="0.78740157480314965" header="0.51181102362204722" footer="0.51181102362204722"/>
  <pageSetup paperSize="9" firstPageNumber="9" orientation="portrait" useFirstPageNumber="1" r:id="rId1"/>
  <headerFooter alignWithMargins="0">
    <oddFooter>&amp;R[令和２・３年度版]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showGridLines="0" view="pageBreakPreview" zoomScaleNormal="100" zoomScaleSheetLayoutView="100" workbookViewId="0">
      <selection activeCell="I11" sqref="I11:J11"/>
    </sheetView>
  </sheetViews>
  <sheetFormatPr defaultRowHeight="21.95" customHeight="1" x14ac:dyDescent="0.15"/>
  <cols>
    <col min="1" max="1" width="9.5" style="11" customWidth="1"/>
    <col min="2" max="2" width="4.625" style="11" customWidth="1"/>
    <col min="3" max="3" width="5.5" style="11" customWidth="1"/>
    <col min="4" max="4" width="9" style="11"/>
    <col min="5" max="5" width="10.75" style="11" customWidth="1"/>
    <col min="6" max="6" width="9" style="11"/>
    <col min="7" max="7" width="4.625" style="11" customWidth="1"/>
    <col min="8" max="8" width="5.5" style="11" customWidth="1"/>
    <col min="9" max="9" width="9.875" style="11" customWidth="1"/>
    <col min="10" max="10" width="9" style="11"/>
    <col min="11" max="11" width="9.25" style="11" customWidth="1"/>
    <col min="12" max="16384" width="9" style="11"/>
  </cols>
  <sheetData>
    <row r="1" spans="1:11" ht="21.95" customHeight="1" thickBot="1" x14ac:dyDescent="0.2">
      <c r="A1" s="71" t="s">
        <v>186</v>
      </c>
      <c r="B1" s="72"/>
      <c r="H1" s="13"/>
    </row>
    <row r="2" spans="1:11" ht="21.95" customHeight="1" x14ac:dyDescent="0.15">
      <c r="A2" s="465" t="s">
        <v>187</v>
      </c>
      <c r="B2" s="466"/>
      <c r="C2" s="466"/>
      <c r="D2" s="73" t="s">
        <v>188</v>
      </c>
      <c r="E2" s="74"/>
      <c r="F2" s="473" t="str">
        <f>IF(入力シート!I25="","",入力シート!I25)</f>
        <v/>
      </c>
      <c r="G2" s="473"/>
      <c r="H2" s="473"/>
      <c r="I2" s="473"/>
      <c r="J2" s="74"/>
      <c r="K2" s="75"/>
    </row>
    <row r="3" spans="1:11" ht="21.95" customHeight="1" thickBot="1" x14ac:dyDescent="0.2">
      <c r="A3" s="467"/>
      <c r="B3" s="468"/>
      <c r="C3" s="468"/>
      <c r="D3" s="76" t="s">
        <v>189</v>
      </c>
      <c r="E3" s="77"/>
      <c r="F3" s="474" t="str">
        <f>IF(入力シート!I26="","",入力シート!I26)</f>
        <v/>
      </c>
      <c r="G3" s="474"/>
      <c r="H3" s="474"/>
      <c r="I3" s="474"/>
      <c r="J3" s="77"/>
      <c r="K3" s="78"/>
    </row>
    <row r="4" spans="1:11" ht="21.95" customHeight="1" x14ac:dyDescent="0.15">
      <c r="A4" s="465" t="s">
        <v>190</v>
      </c>
      <c r="B4" s="466"/>
      <c r="C4" s="466"/>
      <c r="D4" s="73" t="s">
        <v>76</v>
      </c>
      <c r="E4" s="79"/>
      <c r="F4" s="475">
        <f>入力シート!I27</f>
        <v>0</v>
      </c>
      <c r="G4" s="476"/>
      <c r="H4" s="476"/>
      <c r="I4" s="476"/>
      <c r="J4" s="476"/>
      <c r="K4" s="75" t="s">
        <v>191</v>
      </c>
    </row>
    <row r="5" spans="1:11" ht="21.95" customHeight="1" x14ac:dyDescent="0.15">
      <c r="A5" s="467"/>
      <c r="B5" s="468"/>
      <c r="C5" s="468"/>
      <c r="D5" s="76" t="s">
        <v>192</v>
      </c>
      <c r="E5" s="80"/>
      <c r="F5" s="77" t="s">
        <v>193</v>
      </c>
      <c r="G5" s="77"/>
      <c r="H5" s="77"/>
      <c r="I5" s="477">
        <f>入力シート!I28</f>
        <v>0</v>
      </c>
      <c r="J5" s="477"/>
      <c r="K5" s="78" t="s">
        <v>194</v>
      </c>
    </row>
    <row r="6" spans="1:11" ht="21.95" customHeight="1" x14ac:dyDescent="0.15">
      <c r="A6" s="467"/>
      <c r="B6" s="468"/>
      <c r="C6" s="468"/>
      <c r="D6" s="12" t="s">
        <v>195</v>
      </c>
      <c r="E6" s="81"/>
      <c r="F6" s="4" t="s">
        <v>196</v>
      </c>
      <c r="G6" s="4"/>
      <c r="H6" s="13"/>
      <c r="I6" s="478">
        <f>入力シート!I29</f>
        <v>0</v>
      </c>
      <c r="J6" s="478"/>
      <c r="K6" s="82" t="s">
        <v>194</v>
      </c>
    </row>
    <row r="7" spans="1:11" ht="21.95" customHeight="1" x14ac:dyDescent="0.15">
      <c r="A7" s="467"/>
      <c r="B7" s="468"/>
      <c r="C7" s="468"/>
      <c r="D7" s="76" t="s">
        <v>197</v>
      </c>
      <c r="E7" s="77"/>
      <c r="F7" s="77"/>
      <c r="G7" s="77"/>
      <c r="H7" s="477">
        <f>入力シート!I30</f>
        <v>0</v>
      </c>
      <c r="I7" s="477"/>
      <c r="J7" s="77" t="s">
        <v>320</v>
      </c>
      <c r="K7" s="78"/>
    </row>
    <row r="8" spans="1:11" ht="21.95" customHeight="1" x14ac:dyDescent="0.15">
      <c r="A8" s="467"/>
      <c r="B8" s="468"/>
      <c r="C8" s="468"/>
      <c r="D8" s="12"/>
      <c r="E8" s="13" t="s">
        <v>198</v>
      </c>
      <c r="F8" s="13"/>
      <c r="G8" s="13"/>
      <c r="H8" s="479">
        <f>入力シート!I31</f>
        <v>0</v>
      </c>
      <c r="I8" s="479"/>
      <c r="J8" s="13" t="s">
        <v>320</v>
      </c>
      <c r="K8" s="82"/>
    </row>
    <row r="9" spans="1:11" ht="21.95" customHeight="1" x14ac:dyDescent="0.15">
      <c r="A9" s="467"/>
      <c r="B9" s="468"/>
      <c r="C9" s="468"/>
      <c r="D9" s="12"/>
      <c r="E9" s="13" t="s">
        <v>199</v>
      </c>
      <c r="F9" s="13"/>
      <c r="G9" s="13"/>
      <c r="H9" s="480">
        <f>入力シート!I32</f>
        <v>0</v>
      </c>
      <c r="I9" s="480"/>
      <c r="J9" s="13" t="s">
        <v>320</v>
      </c>
      <c r="K9" s="82"/>
    </row>
    <row r="10" spans="1:11" ht="21.95" customHeight="1" x14ac:dyDescent="0.15">
      <c r="A10" s="469" t="s">
        <v>200</v>
      </c>
      <c r="B10" s="470"/>
      <c r="C10" s="470"/>
      <c r="D10" s="83"/>
      <c r="E10" s="471" t="s">
        <v>77</v>
      </c>
      <c r="F10" s="472"/>
      <c r="G10" s="471" t="s">
        <v>78</v>
      </c>
      <c r="H10" s="472"/>
      <c r="I10" s="471" t="s">
        <v>77</v>
      </c>
      <c r="J10" s="472"/>
      <c r="K10" s="84" t="s">
        <v>78</v>
      </c>
    </row>
    <row r="11" spans="1:11" ht="21.95" customHeight="1" x14ac:dyDescent="0.15">
      <c r="A11" s="469"/>
      <c r="B11" s="470"/>
      <c r="C11" s="470"/>
      <c r="D11" s="83" t="s">
        <v>79</v>
      </c>
      <c r="E11" s="449">
        <f>入力シート!I10</f>
        <v>0</v>
      </c>
      <c r="F11" s="450"/>
      <c r="G11" s="449">
        <f>DATEDIF(入力シート!I11,入力シート!I4,"Y")</f>
        <v>0</v>
      </c>
      <c r="H11" s="450"/>
      <c r="I11" s="458"/>
      <c r="J11" s="459"/>
      <c r="K11" s="202"/>
    </row>
    <row r="12" spans="1:11" ht="21.95" customHeight="1" x14ac:dyDescent="0.15">
      <c r="A12" s="150"/>
      <c r="B12" s="147"/>
      <c r="C12" s="147"/>
      <c r="D12" s="12"/>
      <c r="E12" s="458"/>
      <c r="F12" s="459"/>
      <c r="G12" s="454"/>
      <c r="H12" s="455"/>
      <c r="I12" s="454"/>
      <c r="J12" s="455"/>
      <c r="K12" s="202"/>
    </row>
    <row r="13" spans="1:11" ht="21.95" customHeight="1" x14ac:dyDescent="0.15">
      <c r="A13" s="150"/>
      <c r="B13" s="147"/>
      <c r="C13" s="147"/>
      <c r="D13" s="12" t="s">
        <v>201</v>
      </c>
      <c r="E13" s="454"/>
      <c r="F13" s="455"/>
      <c r="G13" s="454"/>
      <c r="H13" s="455"/>
      <c r="I13" s="454"/>
      <c r="J13" s="455"/>
      <c r="K13" s="202"/>
    </row>
    <row r="14" spans="1:11" ht="21.95" customHeight="1" x14ac:dyDescent="0.15">
      <c r="A14" s="150"/>
      <c r="B14" s="147"/>
      <c r="C14" s="147"/>
      <c r="D14" s="12"/>
      <c r="E14" s="454"/>
      <c r="F14" s="455"/>
      <c r="G14" s="454"/>
      <c r="H14" s="455"/>
      <c r="I14" s="454"/>
      <c r="J14" s="455"/>
      <c r="K14" s="202"/>
    </row>
    <row r="15" spans="1:11" ht="21.95" customHeight="1" thickBot="1" x14ac:dyDescent="0.2">
      <c r="A15" s="88"/>
      <c r="B15" s="151"/>
      <c r="C15" s="151"/>
      <c r="D15" s="89"/>
      <c r="E15" s="456"/>
      <c r="F15" s="457"/>
      <c r="G15" s="456"/>
      <c r="H15" s="457"/>
      <c r="I15" s="456"/>
      <c r="J15" s="457"/>
      <c r="K15" s="203"/>
    </row>
    <row r="16" spans="1:11" s="13" customFormat="1" ht="30" customHeight="1" thickBot="1" x14ac:dyDescent="0.2">
      <c r="A16" s="460" t="s">
        <v>414</v>
      </c>
      <c r="B16" s="461"/>
      <c r="C16" s="462"/>
      <c r="D16" s="158"/>
      <c r="E16" s="481">
        <f>入力シート!I33</f>
        <v>0</v>
      </c>
      <c r="F16" s="481"/>
      <c r="G16" s="481"/>
      <c r="H16" s="422"/>
      <c r="I16" s="422"/>
      <c r="J16" s="422"/>
      <c r="K16" s="160"/>
    </row>
    <row r="18" spans="1:11" ht="21.95" customHeight="1" x14ac:dyDescent="0.15">
      <c r="A18" s="71" t="s">
        <v>202</v>
      </c>
    </row>
    <row r="19" spans="1:11" ht="21.95" customHeight="1" x14ac:dyDescent="0.15">
      <c r="A19" s="11" t="s">
        <v>203</v>
      </c>
    </row>
    <row r="21" spans="1:11" ht="21.95" customHeight="1" x14ac:dyDescent="0.15">
      <c r="A21" s="11" t="s">
        <v>65</v>
      </c>
      <c r="F21" s="11" t="s">
        <v>80</v>
      </c>
    </row>
    <row r="22" spans="1:11" ht="21.95" customHeight="1" x14ac:dyDescent="0.15">
      <c r="A22" s="11" t="s">
        <v>204</v>
      </c>
      <c r="B22" s="463">
        <f>入力シート!I13</f>
        <v>0</v>
      </c>
      <c r="C22" s="463"/>
      <c r="D22" s="463"/>
      <c r="E22" s="463"/>
      <c r="F22" s="11" t="s">
        <v>204</v>
      </c>
      <c r="G22" s="463">
        <f>入力シート!I22</f>
        <v>0</v>
      </c>
      <c r="H22" s="463"/>
      <c r="I22" s="463"/>
      <c r="J22" s="463"/>
      <c r="K22" s="463"/>
    </row>
    <row r="23" spans="1:11" ht="11.25" customHeight="1" x14ac:dyDescent="0.15"/>
    <row r="24" spans="1:11" ht="21.95" customHeight="1" x14ac:dyDescent="0.15">
      <c r="A24" s="11" t="s">
        <v>205</v>
      </c>
      <c r="B24" s="464">
        <f>入力シート!I10</f>
        <v>0</v>
      </c>
      <c r="C24" s="464"/>
      <c r="D24" s="464"/>
      <c r="E24" s="464"/>
      <c r="F24" s="11" t="s">
        <v>205</v>
      </c>
      <c r="G24" s="464">
        <f>入力シート!I20</f>
        <v>0</v>
      </c>
      <c r="H24" s="464"/>
      <c r="I24" s="464"/>
      <c r="J24" s="464"/>
      <c r="K24" s="464"/>
    </row>
    <row r="25" spans="1:11" ht="21.95" customHeight="1" x14ac:dyDescent="0.15">
      <c r="B25" s="451" t="s">
        <v>206</v>
      </c>
      <c r="C25" s="86"/>
      <c r="D25" s="80"/>
      <c r="G25" s="451" t="s">
        <v>206</v>
      </c>
      <c r="H25" s="86"/>
      <c r="I25" s="80"/>
    </row>
    <row r="26" spans="1:11" ht="21.95" customHeight="1" x14ac:dyDescent="0.15">
      <c r="B26" s="452"/>
      <c r="C26" s="87"/>
      <c r="D26" s="81"/>
      <c r="G26" s="452"/>
      <c r="H26" s="87"/>
      <c r="I26" s="81"/>
    </row>
    <row r="27" spans="1:11" ht="21.95" customHeight="1" x14ac:dyDescent="0.15">
      <c r="B27" s="452"/>
      <c r="C27" s="87"/>
      <c r="D27" s="81"/>
      <c r="G27" s="452"/>
      <c r="H27" s="87"/>
      <c r="I27" s="81"/>
    </row>
    <row r="28" spans="1:11" ht="21.95" customHeight="1" x14ac:dyDescent="0.15">
      <c r="B28" s="453"/>
      <c r="C28" s="90"/>
      <c r="D28" s="91"/>
      <c r="G28" s="453"/>
      <c r="H28" s="90"/>
      <c r="I28" s="91"/>
    </row>
    <row r="29" spans="1:11" ht="21.95" customHeight="1" x14ac:dyDescent="0.15">
      <c r="A29" s="11" t="s">
        <v>207</v>
      </c>
    </row>
  </sheetData>
  <sheetProtection sheet="1" objects="1" scenarios="1" selectLockedCells="1"/>
  <dataConsolidate/>
  <mergeCells count="38">
    <mergeCell ref="G24:K24"/>
    <mergeCell ref="I12:J12"/>
    <mergeCell ref="I13:J13"/>
    <mergeCell ref="I14:J14"/>
    <mergeCell ref="I15:J15"/>
    <mergeCell ref="E16:G16"/>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&amp;R[令和２・３年度版]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tabSelected="1" view="pageBreakPreview" topLeftCell="A19" zoomScaleNormal="100" zoomScaleSheetLayoutView="100" workbookViewId="0">
      <selection activeCell="R24" sqref="R24:U24"/>
    </sheetView>
  </sheetViews>
  <sheetFormatPr defaultRowHeight="13.5" x14ac:dyDescent="0.15"/>
  <cols>
    <col min="1" max="5" width="4.875" style="10" customWidth="1"/>
    <col min="6" max="10" width="4.875" style="1" customWidth="1"/>
    <col min="11" max="21" width="4.875" style="10" customWidth="1"/>
    <col min="22" max="16384" width="9" style="10"/>
  </cols>
  <sheetData>
    <row r="1" spans="1:21" x14ac:dyDescent="0.15">
      <c r="A1" s="10" t="s">
        <v>5</v>
      </c>
      <c r="C1" s="44"/>
      <c r="D1" s="44"/>
      <c r="E1" s="44"/>
    </row>
    <row r="2" spans="1:21" ht="29.25" customHeight="1" x14ac:dyDescent="0.15">
      <c r="D2" s="45" t="s">
        <v>6</v>
      </c>
      <c r="S2" s="10" t="s">
        <v>233</v>
      </c>
    </row>
    <row r="3" spans="1:21" ht="29.25" customHeight="1" x14ac:dyDescent="0.15">
      <c r="A3" s="47" t="s">
        <v>415</v>
      </c>
    </row>
    <row r="4" spans="1:21" ht="21.95" customHeight="1" x14ac:dyDescent="0.15">
      <c r="E4" s="47" t="s">
        <v>7</v>
      </c>
      <c r="F4" s="10"/>
      <c r="J4" s="10"/>
      <c r="K4" s="1" t="s">
        <v>67</v>
      </c>
      <c r="M4" s="522">
        <f>IF(入力シート!I22="",入力シート!I13,入力シート!I22)</f>
        <v>0</v>
      </c>
      <c r="N4" s="522"/>
      <c r="O4" s="522"/>
      <c r="P4" s="522"/>
      <c r="Q4" s="522"/>
      <c r="R4" s="522"/>
      <c r="S4" s="522"/>
      <c r="T4" s="522"/>
      <c r="U4" s="522"/>
    </row>
    <row r="5" spans="1:21" ht="21.95" customHeight="1" x14ac:dyDescent="0.15">
      <c r="E5" s="48" t="s">
        <v>180</v>
      </c>
      <c r="F5" s="48"/>
      <c r="G5" s="48"/>
      <c r="H5" s="48"/>
      <c r="I5" s="48"/>
      <c r="J5" s="10"/>
      <c r="K5" s="49" t="s">
        <v>8</v>
      </c>
      <c r="M5" s="524">
        <f>IF(入力シート!I17="",入力シート!I6,入力シート!I17)</f>
        <v>0</v>
      </c>
      <c r="N5" s="524"/>
      <c r="O5" s="524"/>
      <c r="P5" s="524"/>
      <c r="Q5" s="524"/>
      <c r="R5" s="524"/>
      <c r="S5" s="524"/>
      <c r="T5" s="524"/>
      <c r="U5" s="524"/>
    </row>
    <row r="6" spans="1:21" ht="21.95" customHeight="1" x14ac:dyDescent="0.15">
      <c r="E6" s="48" t="s">
        <v>81</v>
      </c>
      <c r="F6" s="48"/>
      <c r="G6" s="48"/>
      <c r="H6" s="48"/>
      <c r="I6" s="48"/>
      <c r="J6" s="10"/>
      <c r="K6" s="1" t="s">
        <v>9</v>
      </c>
      <c r="M6" s="523">
        <f>IF(入力シート!I18="",入力シート!I7,入力シート!I18)</f>
        <v>0</v>
      </c>
      <c r="N6" s="523"/>
      <c r="O6" s="523"/>
      <c r="P6" s="523"/>
      <c r="Q6" s="523"/>
      <c r="R6" s="523"/>
      <c r="S6" s="523"/>
      <c r="T6" s="523"/>
      <c r="U6" s="523"/>
    </row>
    <row r="7" spans="1:21" ht="21.95" customHeight="1" x14ac:dyDescent="0.15">
      <c r="E7" s="1"/>
      <c r="H7" s="10"/>
      <c r="I7" s="10"/>
      <c r="J7" s="10"/>
      <c r="M7" s="525" t="str">
        <f>IF(入力シート!I20="",入力シート!I8&amp;" 　"&amp;入力シート!I10,入力シート!I19&amp;" 　"&amp;入力シート!I20)</f>
        <v xml:space="preserve"> 　</v>
      </c>
      <c r="N7" s="525"/>
      <c r="O7" s="525"/>
      <c r="P7" s="525"/>
      <c r="Q7" s="525"/>
      <c r="R7" s="525"/>
      <c r="S7" s="525"/>
      <c r="T7" s="525"/>
      <c r="U7" s="44" t="s">
        <v>179</v>
      </c>
    </row>
    <row r="8" spans="1:21" ht="21.95" customHeight="1" x14ac:dyDescent="0.15">
      <c r="E8" s="1"/>
      <c r="H8" s="10"/>
      <c r="I8" s="10"/>
      <c r="J8" s="10"/>
      <c r="K8" s="1" t="s">
        <v>10</v>
      </c>
      <c r="M8" s="262">
        <f>IF(入力シート!I23="",入力シート!I14,入力シート!I23)</f>
        <v>0</v>
      </c>
    </row>
    <row r="9" spans="1:21" ht="21.95" customHeight="1" x14ac:dyDescent="0.15">
      <c r="E9" s="1"/>
      <c r="H9" s="10"/>
      <c r="I9" s="10"/>
      <c r="J9" s="10"/>
      <c r="K9" s="1" t="s">
        <v>11</v>
      </c>
      <c r="M9" s="262">
        <f>IF(入力シート!I24="",入力シート!I15,入力シート!I24)</f>
        <v>0</v>
      </c>
    </row>
    <row r="11" spans="1:21" ht="24" customHeight="1" x14ac:dyDescent="0.15">
      <c r="A11" s="47" t="s">
        <v>174</v>
      </c>
      <c r="D11" s="50"/>
      <c r="E11" s="50"/>
      <c r="F11" s="50"/>
      <c r="G11" s="50"/>
    </row>
    <row r="12" spans="1:21" ht="15" customHeight="1" thickBot="1" x14ac:dyDescent="0.2">
      <c r="A12" s="1" t="s">
        <v>181</v>
      </c>
      <c r="C12" s="5"/>
      <c r="D12" s="5"/>
      <c r="E12" s="5"/>
      <c r="F12" s="5"/>
      <c r="G12" s="5"/>
      <c r="H12" s="10"/>
    </row>
    <row r="13" spans="1:21" ht="18" customHeight="1" x14ac:dyDescent="0.15">
      <c r="A13" s="514" t="s">
        <v>12</v>
      </c>
      <c r="B13" s="515"/>
      <c r="C13" s="515"/>
      <c r="D13" s="515"/>
      <c r="E13" s="516"/>
      <c r="F13" s="515" t="s">
        <v>89</v>
      </c>
      <c r="G13" s="515"/>
      <c r="H13" s="515"/>
      <c r="I13" s="515"/>
      <c r="J13" s="515"/>
      <c r="K13" s="517" t="s">
        <v>13</v>
      </c>
      <c r="L13" s="532" t="s">
        <v>14</v>
      </c>
      <c r="M13" s="533"/>
      <c r="N13" s="533"/>
      <c r="O13" s="533"/>
      <c r="P13" s="533"/>
      <c r="Q13" s="533"/>
      <c r="R13" s="533"/>
      <c r="S13" s="533"/>
      <c r="T13" s="533"/>
      <c r="U13" s="534"/>
    </row>
    <row r="14" spans="1:21" ht="18" customHeight="1" thickBot="1" x14ac:dyDescent="0.2">
      <c r="A14" s="51" t="s">
        <v>15</v>
      </c>
      <c r="B14" s="520" t="s">
        <v>16</v>
      </c>
      <c r="C14" s="520"/>
      <c r="D14" s="520"/>
      <c r="E14" s="521"/>
      <c r="F14" s="52" t="s">
        <v>15</v>
      </c>
      <c r="G14" s="520" t="s">
        <v>16</v>
      </c>
      <c r="H14" s="520"/>
      <c r="I14" s="520"/>
      <c r="J14" s="520"/>
      <c r="K14" s="518"/>
      <c r="L14" s="535"/>
      <c r="M14" s="536"/>
      <c r="N14" s="536"/>
      <c r="O14" s="536"/>
      <c r="P14" s="536"/>
      <c r="Q14" s="536"/>
      <c r="R14" s="536"/>
      <c r="S14" s="536"/>
      <c r="T14" s="536"/>
      <c r="U14" s="537"/>
    </row>
    <row r="15" spans="1:21" ht="31.5" customHeight="1" thickTop="1" x14ac:dyDescent="0.15">
      <c r="A15" s="7" t="str">
        <f>IFERROR(INDEX(入力シート!A:A,SMALL(入力シート!$F:$F,1),1),"")</f>
        <v/>
      </c>
      <c r="B15" s="519" t="str">
        <f>IFERROR(INDEX(入力シート!B:B,SMALL(入力シート!$F:$F,1),1),"")</f>
        <v/>
      </c>
      <c r="C15" s="519"/>
      <c r="D15" s="519"/>
      <c r="E15" s="519"/>
      <c r="F15" s="53" t="str">
        <f>IFERROR(INDEX(入力シート!C:C,SMALL(入力シート!$F:$F,1),1),"")</f>
        <v/>
      </c>
      <c r="G15" s="526" t="str">
        <f>IFERROR(INDEX(入力シート!D:D,SMALL(入力シート!$F:$F,1),1),"")</f>
        <v/>
      </c>
      <c r="H15" s="527"/>
      <c r="I15" s="527"/>
      <c r="J15" s="528"/>
      <c r="K15" s="53"/>
      <c r="L15" s="529"/>
      <c r="M15" s="530"/>
      <c r="N15" s="530"/>
      <c r="O15" s="530"/>
      <c r="P15" s="530"/>
      <c r="Q15" s="530"/>
      <c r="R15" s="530"/>
      <c r="S15" s="530"/>
      <c r="T15" s="530"/>
      <c r="U15" s="531"/>
    </row>
    <row r="16" spans="1:21" ht="31.5" customHeight="1" x14ac:dyDescent="0.15">
      <c r="A16" s="7" t="str">
        <f>IFERROR(INDEX(入力シート!A:A,SMALL(入力シート!$F:$F,2),1),"")</f>
        <v/>
      </c>
      <c r="B16" s="546" t="str">
        <f>IFERROR(INDEX(入力シート!B:B,SMALL(入力シート!$F:$F,2),1),"")</f>
        <v/>
      </c>
      <c r="C16" s="546"/>
      <c r="D16" s="546"/>
      <c r="E16" s="546"/>
      <c r="F16" s="54" t="str">
        <f>IFERROR(INDEX(入力シート!C:C,SMALL(入力シート!$F:$F,2),1),"")</f>
        <v/>
      </c>
      <c r="G16" s="548" t="str">
        <f>IFERROR(INDEX(入力シート!D:D,SMALL(入力シート!$F:$F,2),1),"")</f>
        <v/>
      </c>
      <c r="H16" s="549"/>
      <c r="I16" s="549"/>
      <c r="J16" s="550"/>
      <c r="K16" s="54"/>
      <c r="L16" s="540"/>
      <c r="M16" s="541"/>
      <c r="N16" s="541"/>
      <c r="O16" s="541"/>
      <c r="P16" s="541"/>
      <c r="Q16" s="541"/>
      <c r="R16" s="541"/>
      <c r="S16" s="541"/>
      <c r="T16" s="541"/>
      <c r="U16" s="542"/>
    </row>
    <row r="17" spans="1:21" ht="31.5" customHeight="1" x14ac:dyDescent="0.15">
      <c r="A17" s="7" t="str">
        <f>IFERROR(INDEX(入力シート!A:A,SMALL(入力シート!$F:$F,3),1),"")</f>
        <v/>
      </c>
      <c r="B17" s="546" t="str">
        <f>IFERROR(INDEX(入力シート!B:B,SMALL(入力シート!$F:$F,3),1),"")</f>
        <v/>
      </c>
      <c r="C17" s="546"/>
      <c r="D17" s="546"/>
      <c r="E17" s="546"/>
      <c r="F17" s="54" t="str">
        <f>IFERROR(INDEX(入力シート!C:C,SMALL(入力シート!$F:$F,3),1),"")</f>
        <v/>
      </c>
      <c r="G17" s="548" t="str">
        <f>IFERROR(INDEX(入力シート!D:D,SMALL(入力シート!$F:$F,3),1),"")</f>
        <v/>
      </c>
      <c r="H17" s="549"/>
      <c r="I17" s="549"/>
      <c r="J17" s="550"/>
      <c r="K17" s="54"/>
      <c r="L17" s="540"/>
      <c r="M17" s="541"/>
      <c r="N17" s="541"/>
      <c r="O17" s="541"/>
      <c r="P17" s="541"/>
      <c r="Q17" s="541"/>
      <c r="R17" s="541"/>
      <c r="S17" s="541"/>
      <c r="T17" s="541"/>
      <c r="U17" s="542"/>
    </row>
    <row r="18" spans="1:21" ht="30.75" customHeight="1" x14ac:dyDescent="0.15">
      <c r="A18" s="8" t="str">
        <f>IFERROR(INDEX(入力シート!A:A,SMALL(入力シート!$F:$F,4),1),"")</f>
        <v/>
      </c>
      <c r="B18" s="546" t="str">
        <f>IFERROR(INDEX(入力シート!B:B,SMALL(入力シート!$F:$F,4),1),"")</f>
        <v/>
      </c>
      <c r="C18" s="546"/>
      <c r="D18" s="546"/>
      <c r="E18" s="546"/>
      <c r="F18" s="55" t="str">
        <f>IFERROR(INDEX(入力シート!C:C,SMALL(入力シート!$F:$F,4),1),"")</f>
        <v/>
      </c>
      <c r="G18" s="548" t="str">
        <f>IFERROR(INDEX(入力シート!D:D,SMALL(入力シート!$F:$F,4),1),"")</f>
        <v/>
      </c>
      <c r="H18" s="549"/>
      <c r="I18" s="549"/>
      <c r="J18" s="550"/>
      <c r="K18" s="55"/>
      <c r="L18" s="540"/>
      <c r="M18" s="541"/>
      <c r="N18" s="541"/>
      <c r="O18" s="541"/>
      <c r="P18" s="541"/>
      <c r="Q18" s="541"/>
      <c r="R18" s="541"/>
      <c r="S18" s="541"/>
      <c r="T18" s="541"/>
      <c r="U18" s="542"/>
    </row>
    <row r="19" spans="1:21" ht="31.5" customHeight="1" thickBot="1" x14ac:dyDescent="0.2">
      <c r="A19" s="9" t="str">
        <f>IFERROR(INDEX(入力シート!A:A,SMALL(入力シート!$F:$F,5),1),"")</f>
        <v/>
      </c>
      <c r="B19" s="547" t="str">
        <f>IFERROR(INDEX(入力シート!B:B,SMALL(入力シート!$F:$F,5),1),"")</f>
        <v/>
      </c>
      <c r="C19" s="547"/>
      <c r="D19" s="547"/>
      <c r="E19" s="547"/>
      <c r="F19" s="56" t="str">
        <f>IFERROR(INDEX(入力シート!C:C,SMALL(入力シート!$F:$F,5),1),"")</f>
        <v/>
      </c>
      <c r="G19" s="551" t="str">
        <f>IFERROR(INDEX(入力シート!D:D,SMALL(入力シート!$F:$F,5),1),"")</f>
        <v/>
      </c>
      <c r="H19" s="552"/>
      <c r="I19" s="552"/>
      <c r="J19" s="553"/>
      <c r="K19" s="56"/>
      <c r="L19" s="543"/>
      <c r="M19" s="544"/>
      <c r="N19" s="544"/>
      <c r="O19" s="544"/>
      <c r="P19" s="544"/>
      <c r="Q19" s="544"/>
      <c r="R19" s="544"/>
      <c r="S19" s="544"/>
      <c r="T19" s="544"/>
      <c r="U19" s="545"/>
    </row>
    <row r="20" spans="1:21" ht="18.75" customHeight="1" x14ac:dyDescent="0.15">
      <c r="A20" s="525"/>
      <c r="B20" s="525"/>
      <c r="C20" s="525"/>
      <c r="D20" s="525"/>
      <c r="E20" s="525"/>
      <c r="F20" s="525"/>
      <c r="G20" s="525"/>
      <c r="H20" s="525"/>
      <c r="I20" s="525"/>
      <c r="J20" s="525"/>
      <c r="K20" s="525"/>
      <c r="L20" s="525"/>
      <c r="M20" s="525"/>
      <c r="N20" s="525"/>
      <c r="O20" s="525"/>
      <c r="P20" s="525"/>
      <c r="Q20" s="525"/>
      <c r="R20" s="525"/>
      <c r="S20" s="525"/>
      <c r="T20" s="525"/>
      <c r="U20" s="525"/>
    </row>
    <row r="21" spans="1:21" ht="18.75" customHeight="1" x14ac:dyDescent="0.15">
      <c r="B21" s="5"/>
      <c r="C21" s="5"/>
      <c r="D21" s="5"/>
      <c r="E21" s="5"/>
      <c r="F21" s="5"/>
      <c r="G21" s="5"/>
      <c r="H21" s="5"/>
      <c r="I21" s="5"/>
      <c r="J21" s="4"/>
      <c r="K21" s="5"/>
      <c r="L21" s="5"/>
      <c r="M21" s="5"/>
      <c r="N21" s="5"/>
      <c r="O21" s="5"/>
      <c r="P21" s="5"/>
      <c r="Q21" s="5"/>
      <c r="R21" s="5"/>
      <c r="S21" s="5"/>
      <c r="T21" s="5"/>
    </row>
    <row r="22" spans="1:21" ht="23.25" customHeight="1" thickBot="1" x14ac:dyDescent="0.2">
      <c r="A22" s="57" t="s">
        <v>175</v>
      </c>
      <c r="B22" s="5"/>
      <c r="C22" s="5"/>
      <c r="D22" s="5"/>
      <c r="F22" s="6"/>
      <c r="G22" s="10"/>
      <c r="H22" s="5"/>
      <c r="I22" s="5"/>
      <c r="J22" s="4"/>
      <c r="K22" s="5"/>
      <c r="L22" s="5"/>
      <c r="M22" s="5"/>
      <c r="N22" s="5"/>
      <c r="O22" s="5"/>
      <c r="P22" s="5"/>
      <c r="Q22" s="5"/>
      <c r="R22" s="5"/>
      <c r="S22" s="5"/>
      <c r="T22" s="5"/>
    </row>
    <row r="23" spans="1:21" ht="31.5" customHeight="1" thickBot="1" x14ac:dyDescent="0.2">
      <c r="A23" s="499" t="s">
        <v>17</v>
      </c>
      <c r="B23" s="500"/>
      <c r="C23" s="500"/>
      <c r="D23" s="500"/>
      <c r="E23" s="500"/>
      <c r="F23" s="500"/>
      <c r="G23" s="500"/>
      <c r="H23" s="500"/>
      <c r="I23" s="500"/>
      <c r="J23" s="500"/>
      <c r="K23" s="500"/>
      <c r="L23" s="500"/>
      <c r="M23" s="500"/>
      <c r="N23" s="503" t="s">
        <v>18</v>
      </c>
      <c r="O23" s="504"/>
      <c r="P23" s="505"/>
      <c r="Q23" s="503" t="s">
        <v>19</v>
      </c>
      <c r="R23" s="504"/>
      <c r="S23" s="504"/>
      <c r="T23" s="504"/>
      <c r="U23" s="511"/>
    </row>
    <row r="24" spans="1:21" ht="15.75" customHeight="1" thickTop="1" x14ac:dyDescent="0.15">
      <c r="A24" s="501"/>
      <c r="B24" s="502"/>
      <c r="C24" s="502"/>
      <c r="D24" s="502"/>
      <c r="E24" s="502"/>
      <c r="F24" s="502"/>
      <c r="G24" s="502"/>
      <c r="H24" s="502"/>
      <c r="I24" s="502"/>
      <c r="J24" s="502"/>
      <c r="K24" s="502"/>
      <c r="L24" s="502"/>
      <c r="M24" s="502"/>
      <c r="N24" s="506"/>
      <c r="O24" s="507"/>
      <c r="P24" s="508"/>
      <c r="Q24" s="156" t="s">
        <v>361</v>
      </c>
      <c r="R24" s="682"/>
      <c r="S24" s="682"/>
      <c r="T24" s="682"/>
      <c r="U24" s="683"/>
    </row>
    <row r="25" spans="1:21" ht="15.75" customHeight="1" x14ac:dyDescent="0.15">
      <c r="A25" s="482"/>
      <c r="B25" s="483"/>
      <c r="C25" s="483"/>
      <c r="D25" s="483"/>
      <c r="E25" s="483"/>
      <c r="F25" s="483"/>
      <c r="G25" s="483"/>
      <c r="H25" s="483"/>
      <c r="I25" s="483"/>
      <c r="J25" s="483"/>
      <c r="K25" s="483"/>
      <c r="L25" s="483"/>
      <c r="M25" s="483"/>
      <c r="N25" s="491"/>
      <c r="O25" s="492"/>
      <c r="P25" s="493"/>
      <c r="Q25" s="155" t="s">
        <v>362</v>
      </c>
      <c r="R25" s="512"/>
      <c r="S25" s="512"/>
      <c r="T25" s="512"/>
      <c r="U25" s="513"/>
    </row>
    <row r="26" spans="1:21" ht="15.75" customHeight="1" x14ac:dyDescent="0.15">
      <c r="A26" s="482"/>
      <c r="B26" s="483"/>
      <c r="C26" s="483"/>
      <c r="D26" s="483"/>
      <c r="E26" s="483"/>
      <c r="F26" s="483"/>
      <c r="G26" s="483"/>
      <c r="H26" s="483"/>
      <c r="I26" s="483"/>
      <c r="J26" s="483"/>
      <c r="K26" s="483"/>
      <c r="L26" s="483"/>
      <c r="M26" s="483"/>
      <c r="N26" s="488"/>
      <c r="O26" s="489"/>
      <c r="P26" s="490"/>
      <c r="Q26" s="153" t="s">
        <v>361</v>
      </c>
      <c r="R26" s="509"/>
      <c r="S26" s="509"/>
      <c r="T26" s="509"/>
      <c r="U26" s="510"/>
    </row>
    <row r="27" spans="1:21" ht="15.75" customHeight="1" x14ac:dyDescent="0.15">
      <c r="A27" s="482"/>
      <c r="B27" s="483"/>
      <c r="C27" s="483"/>
      <c r="D27" s="483"/>
      <c r="E27" s="483"/>
      <c r="F27" s="483"/>
      <c r="G27" s="483"/>
      <c r="H27" s="483"/>
      <c r="I27" s="483"/>
      <c r="J27" s="483"/>
      <c r="K27" s="483"/>
      <c r="L27" s="483"/>
      <c r="M27" s="483"/>
      <c r="N27" s="491"/>
      <c r="O27" s="492"/>
      <c r="P27" s="493"/>
      <c r="Q27" s="152" t="s">
        <v>362</v>
      </c>
      <c r="R27" s="497"/>
      <c r="S27" s="497"/>
      <c r="T27" s="497"/>
      <c r="U27" s="498"/>
    </row>
    <row r="28" spans="1:21" ht="15.75" customHeight="1" x14ac:dyDescent="0.15">
      <c r="A28" s="482"/>
      <c r="B28" s="483"/>
      <c r="C28" s="483"/>
      <c r="D28" s="483"/>
      <c r="E28" s="483"/>
      <c r="F28" s="483"/>
      <c r="G28" s="483"/>
      <c r="H28" s="483"/>
      <c r="I28" s="483"/>
      <c r="J28" s="483"/>
      <c r="K28" s="483"/>
      <c r="L28" s="483"/>
      <c r="M28" s="483"/>
      <c r="N28" s="488"/>
      <c r="O28" s="489"/>
      <c r="P28" s="490"/>
      <c r="Q28" s="153" t="s">
        <v>361</v>
      </c>
      <c r="R28" s="509"/>
      <c r="S28" s="509"/>
      <c r="T28" s="509"/>
      <c r="U28" s="510"/>
    </row>
    <row r="29" spans="1:21" ht="15.75" customHeight="1" x14ac:dyDescent="0.15">
      <c r="A29" s="482"/>
      <c r="B29" s="483"/>
      <c r="C29" s="483"/>
      <c r="D29" s="483"/>
      <c r="E29" s="483"/>
      <c r="F29" s="483"/>
      <c r="G29" s="483"/>
      <c r="H29" s="483"/>
      <c r="I29" s="483"/>
      <c r="J29" s="483"/>
      <c r="K29" s="483"/>
      <c r="L29" s="483"/>
      <c r="M29" s="483"/>
      <c r="N29" s="491"/>
      <c r="O29" s="492"/>
      <c r="P29" s="493"/>
      <c r="Q29" s="152" t="s">
        <v>362</v>
      </c>
      <c r="R29" s="497"/>
      <c r="S29" s="497"/>
      <c r="T29" s="497"/>
      <c r="U29" s="498"/>
    </row>
    <row r="30" spans="1:21" ht="15.75" customHeight="1" x14ac:dyDescent="0.15">
      <c r="A30" s="482"/>
      <c r="B30" s="483"/>
      <c r="C30" s="483"/>
      <c r="D30" s="483"/>
      <c r="E30" s="483"/>
      <c r="F30" s="483"/>
      <c r="G30" s="483"/>
      <c r="H30" s="483"/>
      <c r="I30" s="483"/>
      <c r="J30" s="483"/>
      <c r="K30" s="483"/>
      <c r="L30" s="483"/>
      <c r="M30" s="483"/>
      <c r="N30" s="488"/>
      <c r="O30" s="489"/>
      <c r="P30" s="490"/>
      <c r="Q30" s="153" t="s">
        <v>361</v>
      </c>
      <c r="R30" s="509"/>
      <c r="S30" s="509"/>
      <c r="T30" s="509"/>
      <c r="U30" s="510"/>
    </row>
    <row r="31" spans="1:21" ht="15.75" customHeight="1" x14ac:dyDescent="0.15">
      <c r="A31" s="482"/>
      <c r="B31" s="483"/>
      <c r="C31" s="483"/>
      <c r="D31" s="483"/>
      <c r="E31" s="483"/>
      <c r="F31" s="483"/>
      <c r="G31" s="483"/>
      <c r="H31" s="483"/>
      <c r="I31" s="483"/>
      <c r="J31" s="483"/>
      <c r="K31" s="483"/>
      <c r="L31" s="483"/>
      <c r="M31" s="483"/>
      <c r="N31" s="491"/>
      <c r="O31" s="492"/>
      <c r="P31" s="493"/>
      <c r="Q31" s="152" t="s">
        <v>362</v>
      </c>
      <c r="R31" s="497"/>
      <c r="S31" s="497"/>
      <c r="T31" s="497"/>
      <c r="U31" s="498"/>
    </row>
    <row r="32" spans="1:21" ht="15.75" customHeight="1" x14ac:dyDescent="0.15">
      <c r="A32" s="482"/>
      <c r="B32" s="483"/>
      <c r="C32" s="483"/>
      <c r="D32" s="483"/>
      <c r="E32" s="483"/>
      <c r="F32" s="483"/>
      <c r="G32" s="483"/>
      <c r="H32" s="483"/>
      <c r="I32" s="483"/>
      <c r="J32" s="483"/>
      <c r="K32" s="483"/>
      <c r="L32" s="483"/>
      <c r="M32" s="483"/>
      <c r="N32" s="488"/>
      <c r="O32" s="489"/>
      <c r="P32" s="490"/>
      <c r="Q32" s="153" t="s">
        <v>361</v>
      </c>
      <c r="R32" s="509"/>
      <c r="S32" s="509"/>
      <c r="T32" s="509"/>
      <c r="U32" s="510"/>
    </row>
    <row r="33" spans="1:21" ht="15.75" customHeight="1" thickBot="1" x14ac:dyDescent="0.2">
      <c r="A33" s="484"/>
      <c r="B33" s="485"/>
      <c r="C33" s="485"/>
      <c r="D33" s="485"/>
      <c r="E33" s="485"/>
      <c r="F33" s="485"/>
      <c r="G33" s="485"/>
      <c r="H33" s="485"/>
      <c r="I33" s="485"/>
      <c r="J33" s="485"/>
      <c r="K33" s="485"/>
      <c r="L33" s="485"/>
      <c r="M33" s="485"/>
      <c r="N33" s="494"/>
      <c r="O33" s="495"/>
      <c r="P33" s="496"/>
      <c r="Q33" s="154" t="s">
        <v>362</v>
      </c>
      <c r="R33" s="538"/>
      <c r="S33" s="538"/>
      <c r="T33" s="538"/>
      <c r="U33" s="539"/>
    </row>
    <row r="34" spans="1:21" ht="18.75" customHeight="1" x14ac:dyDescent="0.15">
      <c r="A34" s="70" t="s">
        <v>228</v>
      </c>
      <c r="B34" s="59"/>
      <c r="C34" s="59"/>
      <c r="D34" s="59"/>
      <c r="E34" s="59"/>
      <c r="F34" s="59"/>
      <c r="G34" s="59"/>
      <c r="H34" s="59"/>
      <c r="I34" s="59"/>
      <c r="J34" s="59"/>
      <c r="K34" s="59"/>
      <c r="L34" s="59"/>
      <c r="M34" s="59"/>
      <c r="N34" s="59"/>
      <c r="O34" s="59"/>
      <c r="P34" s="59"/>
      <c r="Q34" s="32"/>
      <c r="R34" s="32"/>
      <c r="S34" s="32"/>
      <c r="T34" s="32"/>
    </row>
    <row r="35" spans="1:21" ht="18.75" customHeight="1" x14ac:dyDescent="0.15">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15">
      <c r="A37" s="486" t="s">
        <v>173</v>
      </c>
      <c r="B37" s="487"/>
      <c r="C37" s="487"/>
      <c r="D37" s="487"/>
      <c r="E37" s="487"/>
      <c r="F37" s="487"/>
      <c r="G37" s="161"/>
      <c r="H37" s="263">
        <f>入力シート!I35</f>
        <v>0</v>
      </c>
      <c r="I37" s="162"/>
      <c r="J37" s="59"/>
      <c r="K37" s="59"/>
      <c r="L37" s="59"/>
      <c r="M37" s="59"/>
      <c r="N37" s="59"/>
      <c r="O37" s="59"/>
      <c r="P37" s="59"/>
      <c r="Q37" s="32"/>
      <c r="R37" s="32"/>
      <c r="S37" s="32"/>
      <c r="T37" s="32"/>
    </row>
    <row r="38" spans="1:21" ht="17.25" customHeight="1" x14ac:dyDescent="0.15">
      <c r="A38" s="70" t="s">
        <v>229</v>
      </c>
      <c r="B38" s="60"/>
      <c r="C38" s="60"/>
      <c r="D38" s="60"/>
      <c r="E38" s="60"/>
      <c r="F38" s="60"/>
      <c r="G38" s="60"/>
      <c r="H38" s="60"/>
      <c r="I38" s="61"/>
      <c r="J38" s="61"/>
      <c r="K38" s="61"/>
      <c r="L38" s="61"/>
      <c r="M38" s="61"/>
      <c r="N38" s="61"/>
      <c r="O38" s="61"/>
      <c r="P38" s="61"/>
      <c r="Q38" s="32"/>
      <c r="R38" s="32"/>
      <c r="S38" s="32"/>
      <c r="T38" s="32"/>
    </row>
    <row r="39" spans="1:21" ht="17.25" customHeight="1" x14ac:dyDescent="0.15">
      <c r="A39" s="70" t="s">
        <v>230</v>
      </c>
      <c r="B39" s="60"/>
      <c r="C39" s="60"/>
      <c r="D39" s="60"/>
      <c r="E39" s="60"/>
      <c r="F39" s="60"/>
      <c r="G39" s="60"/>
      <c r="H39" s="60"/>
      <c r="I39" s="61"/>
      <c r="J39" s="61"/>
      <c r="K39" s="61"/>
      <c r="L39" s="61"/>
      <c r="M39" s="61"/>
      <c r="N39" s="61"/>
      <c r="O39" s="61"/>
      <c r="P39" s="61"/>
      <c r="Q39" s="32"/>
      <c r="R39" s="32"/>
      <c r="S39" s="32"/>
      <c r="T39" s="32"/>
    </row>
    <row r="40" spans="1:21" ht="17.25" customHeight="1" x14ac:dyDescent="0.15">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15">
      <c r="A41" s="5" t="s">
        <v>454</v>
      </c>
      <c r="B41" s="60"/>
      <c r="C41" s="60"/>
      <c r="D41" s="60"/>
      <c r="E41" s="60"/>
      <c r="F41" s="60"/>
      <c r="G41" s="60"/>
      <c r="H41" s="60"/>
      <c r="I41" s="61"/>
      <c r="J41" s="61"/>
      <c r="K41" s="61"/>
      <c r="L41" s="61"/>
      <c r="M41" s="61"/>
      <c r="N41" s="61"/>
      <c r="O41" s="61"/>
      <c r="P41" s="61"/>
      <c r="Q41" s="32"/>
      <c r="R41" s="32"/>
      <c r="S41" s="32"/>
      <c r="T41" s="32"/>
    </row>
    <row r="42" spans="1:21" ht="25.5" customHeight="1" x14ac:dyDescent="0.15">
      <c r="A42" s="47" t="s">
        <v>185</v>
      </c>
      <c r="F42" s="10"/>
      <c r="G42" s="10"/>
      <c r="H42" s="10"/>
      <c r="I42" s="10"/>
      <c r="J42" s="10"/>
      <c r="K42" s="66"/>
      <c r="N42" s="1" t="s">
        <v>20</v>
      </c>
      <c r="P42" s="1"/>
      <c r="Q42" s="67"/>
      <c r="R42" s="68"/>
      <c r="S42" s="69"/>
    </row>
    <row r="43" spans="1:21" ht="25.5" customHeight="1" x14ac:dyDescent="0.15">
      <c r="F43" s="10"/>
      <c r="G43" s="10"/>
      <c r="H43" s="1" t="s">
        <v>450</v>
      </c>
      <c r="I43" s="10"/>
      <c r="J43" s="10"/>
      <c r="K43" s="66"/>
      <c r="N43" s="1" t="s">
        <v>232</v>
      </c>
      <c r="P43" s="1"/>
      <c r="Q43" s="1"/>
      <c r="R43" s="1"/>
      <c r="S43" s="1"/>
    </row>
    <row r="44" spans="1:21" ht="25.5" customHeight="1" x14ac:dyDescent="0.15">
      <c r="F44" s="10"/>
      <c r="G44" s="10"/>
      <c r="H44" s="10"/>
      <c r="I44" s="10"/>
      <c r="J44" s="10"/>
      <c r="K44" s="66"/>
    </row>
    <row r="45" spans="1:21" ht="18" customHeight="1" x14ac:dyDescent="0.15"/>
    <row r="46" spans="1:21" ht="18" customHeight="1" x14ac:dyDescent="0.15">
      <c r="A46" s="1" t="s">
        <v>21</v>
      </c>
    </row>
    <row r="47" spans="1:21" ht="18" customHeight="1" x14ac:dyDescent="0.15">
      <c r="A47" s="1" t="s">
        <v>22</v>
      </c>
    </row>
    <row r="48" spans="1:21" ht="18" customHeight="1" x14ac:dyDescent="0.15">
      <c r="F48" s="10"/>
      <c r="G48" s="10"/>
      <c r="H48" s="10"/>
      <c r="I48" s="10"/>
      <c r="J48" s="10"/>
      <c r="K48" s="66"/>
    </row>
    <row r="49" spans="6:11" ht="18" customHeight="1" x14ac:dyDescent="0.15">
      <c r="F49" s="10"/>
      <c r="G49" s="10"/>
      <c r="H49" s="10"/>
      <c r="I49" s="10"/>
      <c r="J49" s="10"/>
      <c r="K49" s="66"/>
    </row>
    <row r="50" spans="6:11" ht="18" customHeight="1" x14ac:dyDescent="0.15">
      <c r="F50" s="10"/>
      <c r="G50" s="10"/>
      <c r="H50" s="10"/>
      <c r="I50" s="10"/>
      <c r="J50" s="10"/>
      <c r="K50" s="66"/>
    </row>
    <row r="51" spans="6:11" ht="12" x14ac:dyDescent="0.15">
      <c r="F51" s="10"/>
      <c r="G51" s="10"/>
      <c r="H51" s="10"/>
      <c r="I51" s="10"/>
      <c r="J51" s="10"/>
    </row>
  </sheetData>
  <sheetProtection sheet="1" objects="1" scenarios="1" selectLockedCells="1"/>
  <mergeCells count="50">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 ref="M4:U4"/>
    <mergeCell ref="M6:U6"/>
    <mergeCell ref="M5:U5"/>
    <mergeCell ref="M7:T7"/>
    <mergeCell ref="G15:J15"/>
    <mergeCell ref="L15:U15"/>
    <mergeCell ref="L13:U14"/>
    <mergeCell ref="A13:E13"/>
    <mergeCell ref="K13:K14"/>
    <mergeCell ref="B15:E15"/>
    <mergeCell ref="B14:E14"/>
    <mergeCell ref="G14:J14"/>
    <mergeCell ref="F13:J13"/>
    <mergeCell ref="R29:U29"/>
    <mergeCell ref="N30:P31"/>
    <mergeCell ref="A23:M23"/>
    <mergeCell ref="A24:M25"/>
    <mergeCell ref="N23:P23"/>
    <mergeCell ref="N24:P25"/>
    <mergeCell ref="R30:U30"/>
    <mergeCell ref="R31:U31"/>
    <mergeCell ref="Q23:U23"/>
    <mergeCell ref="R25:U25"/>
    <mergeCell ref="R26:U26"/>
    <mergeCell ref="R27:U27"/>
    <mergeCell ref="R28:U28"/>
    <mergeCell ref="A32:M33"/>
    <mergeCell ref="A37:F37"/>
    <mergeCell ref="A26:M27"/>
    <mergeCell ref="N26:P27"/>
    <mergeCell ref="A28:M29"/>
    <mergeCell ref="N28:P29"/>
    <mergeCell ref="A30:M31"/>
    <mergeCell ref="N32:P33"/>
  </mergeCells>
  <phoneticPr fontId="1"/>
  <printOptions horizontalCentered="1"/>
  <pageMargins left="0.39370078740157483" right="0.39370078740157483" top="0.39370078740157483" bottom="0.59055118110236227" header="0.51181102362204722" footer="0.31496062992125984"/>
  <pageSetup paperSize="9" scale="86" firstPageNumber="11" orientation="portrait" blackAndWhite="1" useFirstPageNumber="1" r:id="rId1"/>
  <headerFooter alignWithMargins="0">
    <oddFooter>&amp;R[令和２・３年度版]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topLeftCell="A22" zoomScaleNormal="100" zoomScaleSheetLayoutView="100" workbookViewId="0">
      <selection activeCell="M4" sqref="M4:U4"/>
    </sheetView>
  </sheetViews>
  <sheetFormatPr defaultRowHeight="13.5" x14ac:dyDescent="0.15"/>
  <cols>
    <col min="1" max="5" width="4.875" style="10" customWidth="1"/>
    <col min="6" max="10" width="4.875" style="1" customWidth="1"/>
    <col min="11" max="21" width="4.875" style="10" customWidth="1"/>
    <col min="22" max="16384" width="9" style="10"/>
  </cols>
  <sheetData>
    <row r="1" spans="1:21" x14ac:dyDescent="0.15">
      <c r="A1" s="10" t="s">
        <v>23</v>
      </c>
      <c r="C1" s="44"/>
      <c r="D1" s="44"/>
      <c r="E1" s="44"/>
    </row>
    <row r="2" spans="1:21" ht="29.25" customHeight="1" x14ac:dyDescent="0.15">
      <c r="D2" s="45" t="s">
        <v>6</v>
      </c>
      <c r="S2" s="46" t="s">
        <v>24</v>
      </c>
    </row>
    <row r="3" spans="1:21" ht="29.25" customHeight="1" x14ac:dyDescent="0.15">
      <c r="A3" s="47" t="s">
        <v>416</v>
      </c>
    </row>
    <row r="4" spans="1:21" ht="21.95" customHeight="1" x14ac:dyDescent="0.15">
      <c r="E4" s="47" t="s">
        <v>7</v>
      </c>
      <c r="F4" s="10"/>
      <c r="J4" s="10"/>
      <c r="K4" s="1" t="s">
        <v>67</v>
      </c>
      <c r="M4" s="522">
        <f>'付票 '!M4:U4</f>
        <v>0</v>
      </c>
      <c r="N4" s="522"/>
      <c r="O4" s="522"/>
      <c r="P4" s="522"/>
      <c r="Q4" s="522"/>
      <c r="R4" s="522"/>
      <c r="S4" s="522"/>
      <c r="T4" s="522"/>
      <c r="U4" s="522"/>
    </row>
    <row r="5" spans="1:21" ht="21.95" customHeight="1" x14ac:dyDescent="0.15">
      <c r="E5" s="48" t="s">
        <v>180</v>
      </c>
      <c r="F5" s="48"/>
      <c r="G5" s="48"/>
      <c r="H5" s="48"/>
      <c r="I5" s="48"/>
      <c r="J5" s="10"/>
      <c r="K5" s="49" t="s">
        <v>8</v>
      </c>
      <c r="M5" s="524">
        <f>'付票 '!M5:U5</f>
        <v>0</v>
      </c>
      <c r="N5" s="524"/>
      <c r="O5" s="524"/>
      <c r="P5" s="524"/>
      <c r="Q5" s="524"/>
      <c r="R5" s="524"/>
      <c r="S5" s="524"/>
      <c r="T5" s="524"/>
      <c r="U5" s="524"/>
    </row>
    <row r="6" spans="1:21" ht="21.95" customHeight="1" x14ac:dyDescent="0.15">
      <c r="E6" s="48" t="s">
        <v>81</v>
      </c>
      <c r="F6" s="48"/>
      <c r="G6" s="48"/>
      <c r="H6" s="48"/>
      <c r="I6" s="48"/>
      <c r="J6" s="10"/>
      <c r="K6" s="1" t="s">
        <v>9</v>
      </c>
      <c r="M6" s="523">
        <f>'付票 '!M6:U6</f>
        <v>0</v>
      </c>
      <c r="N6" s="523"/>
      <c r="O6" s="523"/>
      <c r="P6" s="523"/>
      <c r="Q6" s="523"/>
      <c r="R6" s="523"/>
      <c r="S6" s="523"/>
      <c r="T6" s="523"/>
      <c r="U6" s="523"/>
    </row>
    <row r="7" spans="1:21" ht="21.95" customHeight="1" x14ac:dyDescent="0.15">
      <c r="E7" s="1"/>
      <c r="H7" s="10"/>
      <c r="I7" s="10"/>
      <c r="J7" s="10"/>
      <c r="M7" s="525" t="str">
        <f>'付票 '!M7:T7</f>
        <v xml:space="preserve"> 　</v>
      </c>
      <c r="N7" s="525"/>
      <c r="O7" s="525"/>
      <c r="P7" s="525"/>
      <c r="Q7" s="525"/>
      <c r="R7" s="525"/>
      <c r="S7" s="525"/>
      <c r="T7" s="525"/>
      <c r="U7" s="44" t="s">
        <v>179</v>
      </c>
    </row>
    <row r="8" spans="1:21" ht="21.95" customHeight="1" x14ac:dyDescent="0.15">
      <c r="E8" s="1"/>
      <c r="H8" s="10"/>
      <c r="I8" s="10"/>
      <c r="J8" s="10"/>
      <c r="K8" s="1" t="s">
        <v>10</v>
      </c>
      <c r="M8" s="262">
        <f>'付票 '!M8</f>
        <v>0</v>
      </c>
    </row>
    <row r="9" spans="1:21" ht="21.95" customHeight="1" x14ac:dyDescent="0.15">
      <c r="E9" s="1"/>
      <c r="H9" s="10"/>
      <c r="I9" s="10"/>
      <c r="J9" s="10"/>
      <c r="K9" s="1" t="s">
        <v>11</v>
      </c>
      <c r="M9" s="262">
        <f>'付票 '!M9</f>
        <v>0</v>
      </c>
    </row>
    <row r="11" spans="1:21" ht="24" customHeight="1" x14ac:dyDescent="0.15">
      <c r="A11" s="47" t="s">
        <v>174</v>
      </c>
      <c r="D11" s="50"/>
      <c r="E11" s="50"/>
      <c r="F11" s="50"/>
      <c r="G11" s="50"/>
    </row>
    <row r="12" spans="1:21" ht="15" customHeight="1" thickBot="1" x14ac:dyDescent="0.2">
      <c r="A12" s="1" t="s">
        <v>181</v>
      </c>
      <c r="C12" s="5"/>
      <c r="D12" s="5"/>
      <c r="E12" s="5"/>
      <c r="F12" s="5"/>
      <c r="G12" s="5"/>
      <c r="H12" s="10"/>
    </row>
    <row r="13" spans="1:21" ht="18" customHeight="1" x14ac:dyDescent="0.15">
      <c r="A13" s="590" t="s">
        <v>12</v>
      </c>
      <c r="B13" s="591"/>
      <c r="C13" s="591"/>
      <c r="D13" s="591"/>
      <c r="E13" s="591"/>
      <c r="F13" s="516" t="s">
        <v>89</v>
      </c>
      <c r="G13" s="591"/>
      <c r="H13" s="591"/>
      <c r="I13" s="591"/>
      <c r="J13" s="592"/>
      <c r="K13" s="517" t="s">
        <v>13</v>
      </c>
      <c r="L13" s="532" t="s">
        <v>14</v>
      </c>
      <c r="M13" s="533"/>
      <c r="N13" s="533"/>
      <c r="O13" s="533"/>
      <c r="P13" s="533"/>
      <c r="Q13" s="533"/>
      <c r="R13" s="533"/>
      <c r="S13" s="533"/>
      <c r="T13" s="533"/>
      <c r="U13" s="534"/>
    </row>
    <row r="14" spans="1:21" ht="18" customHeight="1" thickBot="1" x14ac:dyDescent="0.2">
      <c r="A14" s="51" t="s">
        <v>15</v>
      </c>
      <c r="B14" s="521" t="s">
        <v>16</v>
      </c>
      <c r="C14" s="593"/>
      <c r="D14" s="593"/>
      <c r="E14" s="593"/>
      <c r="F14" s="52" t="s">
        <v>15</v>
      </c>
      <c r="G14" s="521" t="s">
        <v>16</v>
      </c>
      <c r="H14" s="593"/>
      <c r="I14" s="593"/>
      <c r="J14" s="594"/>
      <c r="K14" s="518"/>
      <c r="L14" s="535"/>
      <c r="M14" s="536"/>
      <c r="N14" s="536"/>
      <c r="O14" s="536"/>
      <c r="P14" s="536"/>
      <c r="Q14" s="536"/>
      <c r="R14" s="536"/>
      <c r="S14" s="536"/>
      <c r="T14" s="536"/>
      <c r="U14" s="537"/>
    </row>
    <row r="15" spans="1:21" ht="31.5" customHeight="1" thickTop="1" x14ac:dyDescent="0.15">
      <c r="A15" s="179" t="str">
        <f>'付票 '!A15</f>
        <v/>
      </c>
      <c r="B15" s="581" t="str">
        <f>'付票 '!B15:E15</f>
        <v/>
      </c>
      <c r="C15" s="582"/>
      <c r="D15" s="582"/>
      <c r="E15" s="583"/>
      <c r="F15" s="180" t="str">
        <f>'付票 '!F15</f>
        <v/>
      </c>
      <c r="G15" s="581" t="str">
        <f>'付票 '!G15:J15</f>
        <v/>
      </c>
      <c r="H15" s="582"/>
      <c r="I15" s="582"/>
      <c r="J15" s="583"/>
      <c r="K15" s="181">
        <f>'付票 '!K15</f>
        <v>0</v>
      </c>
      <c r="L15" s="584">
        <f>'付票 '!L15:U15</f>
        <v>0</v>
      </c>
      <c r="M15" s="585"/>
      <c r="N15" s="585"/>
      <c r="O15" s="585"/>
      <c r="P15" s="585"/>
      <c r="Q15" s="585"/>
      <c r="R15" s="585"/>
      <c r="S15" s="585"/>
      <c r="T15" s="585"/>
      <c r="U15" s="586"/>
    </row>
    <row r="16" spans="1:21" ht="31.5" customHeight="1" x14ac:dyDescent="0.15">
      <c r="A16" s="183" t="str">
        <f>'付票 '!A16</f>
        <v/>
      </c>
      <c r="B16" s="548" t="str">
        <f>'付票 '!B16:E16</f>
        <v/>
      </c>
      <c r="C16" s="549"/>
      <c r="D16" s="549"/>
      <c r="E16" s="550"/>
      <c r="F16" s="55" t="str">
        <f>'付票 '!F16</f>
        <v/>
      </c>
      <c r="G16" s="548" t="str">
        <f>'付票 '!G16:J16</f>
        <v/>
      </c>
      <c r="H16" s="549"/>
      <c r="I16" s="549"/>
      <c r="J16" s="550"/>
      <c r="K16" s="178"/>
      <c r="L16" s="596">
        <f>'付票 '!L16:U16</f>
        <v>0</v>
      </c>
      <c r="M16" s="597"/>
      <c r="N16" s="597"/>
      <c r="O16" s="597"/>
      <c r="P16" s="597"/>
      <c r="Q16" s="597"/>
      <c r="R16" s="597"/>
      <c r="S16" s="597"/>
      <c r="T16" s="597"/>
      <c r="U16" s="598"/>
    </row>
    <row r="17" spans="1:21" ht="31.5" customHeight="1" x14ac:dyDescent="0.15">
      <c r="A17" s="183" t="str">
        <f>'付票 '!A17</f>
        <v/>
      </c>
      <c r="B17" s="548" t="str">
        <f>'付票 '!B17:E17</f>
        <v/>
      </c>
      <c r="C17" s="549"/>
      <c r="D17" s="549"/>
      <c r="E17" s="550"/>
      <c r="F17" s="55" t="str">
        <f>'付票 '!F17</f>
        <v/>
      </c>
      <c r="G17" s="548" t="str">
        <f>'付票 '!G17:J17</f>
        <v/>
      </c>
      <c r="H17" s="549"/>
      <c r="I17" s="549"/>
      <c r="J17" s="550"/>
      <c r="K17" s="178"/>
      <c r="L17" s="596">
        <f>'付票 '!L17:U17</f>
        <v>0</v>
      </c>
      <c r="M17" s="597"/>
      <c r="N17" s="597"/>
      <c r="O17" s="597"/>
      <c r="P17" s="597"/>
      <c r="Q17" s="597"/>
      <c r="R17" s="597"/>
      <c r="S17" s="597"/>
      <c r="T17" s="597"/>
      <c r="U17" s="598"/>
    </row>
    <row r="18" spans="1:21" ht="30.75" customHeight="1" x14ac:dyDescent="0.15">
      <c r="A18" s="183" t="str">
        <f>'付票 '!A18</f>
        <v/>
      </c>
      <c r="B18" s="548" t="str">
        <f>'付票 '!B18:E18</f>
        <v/>
      </c>
      <c r="C18" s="549"/>
      <c r="D18" s="549"/>
      <c r="E18" s="550"/>
      <c r="F18" s="55" t="str">
        <f>'付票 '!F18</f>
        <v/>
      </c>
      <c r="G18" s="548" t="str">
        <f>'付票 '!G18:J18</f>
        <v/>
      </c>
      <c r="H18" s="549"/>
      <c r="I18" s="549"/>
      <c r="J18" s="550"/>
      <c r="K18" s="178"/>
      <c r="L18" s="596">
        <f>'付票 '!L18:U18</f>
        <v>0</v>
      </c>
      <c r="M18" s="597"/>
      <c r="N18" s="597"/>
      <c r="O18" s="597"/>
      <c r="P18" s="597"/>
      <c r="Q18" s="597"/>
      <c r="R18" s="597"/>
      <c r="S18" s="597"/>
      <c r="T18" s="597"/>
      <c r="U18" s="598"/>
    </row>
    <row r="19" spans="1:21" ht="31.5" customHeight="1" thickBot="1" x14ac:dyDescent="0.2">
      <c r="A19" s="177" t="str">
        <f>'付票 '!A19</f>
        <v/>
      </c>
      <c r="B19" s="566" t="str">
        <f>'付票 '!B19:E19</f>
        <v/>
      </c>
      <c r="C19" s="567"/>
      <c r="D19" s="567"/>
      <c r="E19" s="568"/>
      <c r="F19" s="54" t="str">
        <f>'付票 '!F19</f>
        <v/>
      </c>
      <c r="G19" s="566" t="str">
        <f>'付票 '!G19:J19</f>
        <v/>
      </c>
      <c r="H19" s="567"/>
      <c r="I19" s="567"/>
      <c r="J19" s="568"/>
      <c r="K19" s="182"/>
      <c r="L19" s="596">
        <f>'付票 '!L19:U19</f>
        <v>0</v>
      </c>
      <c r="M19" s="597"/>
      <c r="N19" s="597"/>
      <c r="O19" s="597"/>
      <c r="P19" s="597"/>
      <c r="Q19" s="597"/>
      <c r="R19" s="597"/>
      <c r="S19" s="597"/>
      <c r="T19" s="597"/>
      <c r="U19" s="598"/>
    </row>
    <row r="20" spans="1:21" ht="18.75" customHeight="1" x14ac:dyDescent="0.15">
      <c r="A20" s="587"/>
      <c r="B20" s="587"/>
      <c r="C20" s="587"/>
      <c r="D20" s="587"/>
      <c r="E20" s="587"/>
      <c r="F20" s="587"/>
      <c r="G20" s="587"/>
      <c r="H20" s="587"/>
      <c r="I20" s="587"/>
      <c r="J20" s="587"/>
      <c r="K20" s="587"/>
      <c r="L20" s="587"/>
      <c r="M20" s="587"/>
      <c r="N20" s="587"/>
      <c r="O20" s="587"/>
      <c r="P20" s="587"/>
      <c r="Q20" s="587"/>
      <c r="R20" s="587"/>
      <c r="S20" s="587"/>
      <c r="T20" s="587"/>
      <c r="U20" s="587"/>
    </row>
    <row r="21" spans="1:21" ht="18.75" customHeight="1" x14ac:dyDescent="0.15">
      <c r="B21" s="5"/>
      <c r="C21" s="5"/>
      <c r="D21" s="5"/>
      <c r="E21" s="5"/>
      <c r="F21" s="5"/>
      <c r="G21" s="5"/>
      <c r="H21" s="5"/>
      <c r="I21" s="5"/>
      <c r="J21" s="4"/>
      <c r="K21" s="5"/>
      <c r="L21" s="5"/>
      <c r="M21" s="5"/>
      <c r="N21" s="5"/>
      <c r="O21" s="5"/>
      <c r="P21" s="5"/>
      <c r="Q21" s="5"/>
      <c r="R21" s="5"/>
      <c r="S21" s="5"/>
      <c r="T21" s="5"/>
    </row>
    <row r="22" spans="1:21" ht="23.25" customHeight="1" thickBot="1" x14ac:dyDescent="0.2">
      <c r="A22" s="57" t="s">
        <v>175</v>
      </c>
      <c r="B22" s="5"/>
      <c r="C22" s="5"/>
      <c r="D22" s="5"/>
      <c r="F22" s="6"/>
      <c r="G22" s="10"/>
      <c r="H22" s="5"/>
      <c r="I22" s="5"/>
      <c r="J22" s="4"/>
      <c r="K22" s="5"/>
      <c r="L22" s="5"/>
      <c r="M22" s="5"/>
      <c r="N22" s="5"/>
      <c r="O22" s="5"/>
      <c r="P22" s="5"/>
      <c r="Q22" s="5"/>
      <c r="R22" s="5"/>
      <c r="S22" s="5"/>
      <c r="T22" s="5"/>
    </row>
    <row r="23" spans="1:21" ht="31.5" customHeight="1" thickBot="1" x14ac:dyDescent="0.2">
      <c r="A23" s="595" t="s">
        <v>17</v>
      </c>
      <c r="B23" s="504"/>
      <c r="C23" s="504"/>
      <c r="D23" s="504"/>
      <c r="E23" s="504"/>
      <c r="F23" s="504"/>
      <c r="G23" s="504"/>
      <c r="H23" s="504"/>
      <c r="I23" s="504"/>
      <c r="J23" s="504"/>
      <c r="K23" s="504"/>
      <c r="L23" s="504"/>
      <c r="M23" s="505"/>
      <c r="N23" s="503" t="s">
        <v>18</v>
      </c>
      <c r="O23" s="504"/>
      <c r="P23" s="505"/>
      <c r="Q23" s="503" t="s">
        <v>19</v>
      </c>
      <c r="R23" s="504"/>
      <c r="S23" s="504"/>
      <c r="T23" s="504"/>
      <c r="U23" s="511"/>
    </row>
    <row r="24" spans="1:21" ht="15.75" customHeight="1" thickTop="1" x14ac:dyDescent="0.15">
      <c r="A24" s="569">
        <f>'付票 '!A24:M25</f>
        <v>0</v>
      </c>
      <c r="B24" s="570"/>
      <c r="C24" s="570"/>
      <c r="D24" s="570"/>
      <c r="E24" s="570"/>
      <c r="F24" s="570"/>
      <c r="G24" s="570"/>
      <c r="H24" s="570"/>
      <c r="I24" s="570"/>
      <c r="J24" s="570"/>
      <c r="K24" s="570"/>
      <c r="L24" s="570"/>
      <c r="M24" s="571"/>
      <c r="N24" s="580">
        <f>'付票 '!N24:P25</f>
        <v>0</v>
      </c>
      <c r="O24" s="570"/>
      <c r="P24" s="571"/>
      <c r="Q24" s="156" t="s">
        <v>361</v>
      </c>
      <c r="R24" s="588" t="str">
        <f>IF('付票 '!R24=0,"",'付票 '!R24)</f>
        <v/>
      </c>
      <c r="S24" s="588"/>
      <c r="T24" s="588"/>
      <c r="U24" s="589"/>
    </row>
    <row r="25" spans="1:21" ht="15.75" customHeight="1" x14ac:dyDescent="0.15">
      <c r="A25" s="572"/>
      <c r="B25" s="562"/>
      <c r="C25" s="562"/>
      <c r="D25" s="562"/>
      <c r="E25" s="562"/>
      <c r="F25" s="562"/>
      <c r="G25" s="562"/>
      <c r="H25" s="562"/>
      <c r="I25" s="562"/>
      <c r="J25" s="562"/>
      <c r="K25" s="562"/>
      <c r="L25" s="562"/>
      <c r="M25" s="563"/>
      <c r="N25" s="561"/>
      <c r="O25" s="562"/>
      <c r="P25" s="563"/>
      <c r="Q25" s="155" t="s">
        <v>362</v>
      </c>
      <c r="R25" s="577" t="str">
        <f>IF('付票 '!R25=0,"",'付票 '!R25)</f>
        <v/>
      </c>
      <c r="S25" s="577"/>
      <c r="T25" s="577"/>
      <c r="U25" s="578"/>
    </row>
    <row r="26" spans="1:21" ht="15.75" customHeight="1" x14ac:dyDescent="0.15">
      <c r="A26" s="554">
        <f>'付票 '!A26:M27</f>
        <v>0</v>
      </c>
      <c r="B26" s="555"/>
      <c r="C26" s="555"/>
      <c r="D26" s="555"/>
      <c r="E26" s="555"/>
      <c r="F26" s="555"/>
      <c r="G26" s="555"/>
      <c r="H26" s="555"/>
      <c r="I26" s="555"/>
      <c r="J26" s="555"/>
      <c r="K26" s="555"/>
      <c r="L26" s="555"/>
      <c r="M26" s="556"/>
      <c r="N26" s="560">
        <f>'付票 '!N26:P27</f>
        <v>0</v>
      </c>
      <c r="O26" s="555"/>
      <c r="P26" s="556"/>
      <c r="Q26" s="153" t="s">
        <v>361</v>
      </c>
      <c r="R26" s="564" t="str">
        <f>IF('付票 '!R26=0,"",'付票 '!R26)</f>
        <v/>
      </c>
      <c r="S26" s="564"/>
      <c r="T26" s="564"/>
      <c r="U26" s="565"/>
    </row>
    <row r="27" spans="1:21" ht="15.75" customHeight="1" x14ac:dyDescent="0.15">
      <c r="A27" s="572"/>
      <c r="B27" s="562"/>
      <c r="C27" s="562"/>
      <c r="D27" s="562"/>
      <c r="E27" s="562"/>
      <c r="F27" s="562"/>
      <c r="G27" s="562"/>
      <c r="H27" s="562"/>
      <c r="I27" s="562"/>
      <c r="J27" s="562"/>
      <c r="K27" s="562"/>
      <c r="L27" s="562"/>
      <c r="M27" s="563"/>
      <c r="N27" s="561"/>
      <c r="O27" s="562"/>
      <c r="P27" s="563"/>
      <c r="Q27" s="152" t="s">
        <v>362</v>
      </c>
      <c r="R27" s="573" t="str">
        <f>IF('付票 '!R27=0,"",'付票 '!R27)</f>
        <v/>
      </c>
      <c r="S27" s="573"/>
      <c r="T27" s="573"/>
      <c r="U27" s="574"/>
    </row>
    <row r="28" spans="1:21" ht="15.75" customHeight="1" x14ac:dyDescent="0.15">
      <c r="A28" s="554">
        <f>'付票 '!A28:M29</f>
        <v>0</v>
      </c>
      <c r="B28" s="555"/>
      <c r="C28" s="555"/>
      <c r="D28" s="555"/>
      <c r="E28" s="555"/>
      <c r="F28" s="555"/>
      <c r="G28" s="555"/>
      <c r="H28" s="555"/>
      <c r="I28" s="555"/>
      <c r="J28" s="555"/>
      <c r="K28" s="555"/>
      <c r="L28" s="555"/>
      <c r="M28" s="556"/>
      <c r="N28" s="560">
        <f>'付票 '!N28:P29</f>
        <v>0</v>
      </c>
      <c r="O28" s="555"/>
      <c r="P28" s="556"/>
      <c r="Q28" s="153" t="s">
        <v>361</v>
      </c>
      <c r="R28" s="564" t="str">
        <f>IF('付票 '!R28=0,"",'付票 '!R28)</f>
        <v/>
      </c>
      <c r="S28" s="564"/>
      <c r="T28" s="564"/>
      <c r="U28" s="565"/>
    </row>
    <row r="29" spans="1:21" ht="15.75" customHeight="1" x14ac:dyDescent="0.15">
      <c r="A29" s="572"/>
      <c r="B29" s="562"/>
      <c r="C29" s="562"/>
      <c r="D29" s="562"/>
      <c r="E29" s="562"/>
      <c r="F29" s="562"/>
      <c r="G29" s="562"/>
      <c r="H29" s="562"/>
      <c r="I29" s="562"/>
      <c r="J29" s="562"/>
      <c r="K29" s="562"/>
      <c r="L29" s="562"/>
      <c r="M29" s="563"/>
      <c r="N29" s="561"/>
      <c r="O29" s="562"/>
      <c r="P29" s="563"/>
      <c r="Q29" s="152" t="s">
        <v>362</v>
      </c>
      <c r="R29" s="573" t="str">
        <f>IF('付票 '!R29=0,"",'付票 '!R29)</f>
        <v/>
      </c>
      <c r="S29" s="573"/>
      <c r="T29" s="573"/>
      <c r="U29" s="574"/>
    </row>
    <row r="30" spans="1:21" ht="15.75" customHeight="1" x14ac:dyDescent="0.15">
      <c r="A30" s="554">
        <f>'付票 '!A30:M31</f>
        <v>0</v>
      </c>
      <c r="B30" s="555"/>
      <c r="C30" s="555"/>
      <c r="D30" s="555"/>
      <c r="E30" s="555"/>
      <c r="F30" s="555"/>
      <c r="G30" s="555"/>
      <c r="H30" s="555"/>
      <c r="I30" s="555"/>
      <c r="J30" s="555"/>
      <c r="K30" s="555"/>
      <c r="L30" s="555"/>
      <c r="M30" s="556"/>
      <c r="N30" s="560">
        <f>'付票 '!N30:P31</f>
        <v>0</v>
      </c>
      <c r="O30" s="555"/>
      <c r="P30" s="556"/>
      <c r="Q30" s="153" t="s">
        <v>361</v>
      </c>
      <c r="R30" s="564" t="str">
        <f>IF('付票 '!R30=0,"",'付票 '!R30)</f>
        <v/>
      </c>
      <c r="S30" s="564"/>
      <c r="T30" s="564"/>
      <c r="U30" s="565"/>
    </row>
    <row r="31" spans="1:21" ht="15.75" customHeight="1" x14ac:dyDescent="0.15">
      <c r="A31" s="572"/>
      <c r="B31" s="562"/>
      <c r="C31" s="562"/>
      <c r="D31" s="562"/>
      <c r="E31" s="562"/>
      <c r="F31" s="562"/>
      <c r="G31" s="562"/>
      <c r="H31" s="562"/>
      <c r="I31" s="562"/>
      <c r="J31" s="562"/>
      <c r="K31" s="562"/>
      <c r="L31" s="562"/>
      <c r="M31" s="563"/>
      <c r="N31" s="561"/>
      <c r="O31" s="562"/>
      <c r="P31" s="563"/>
      <c r="Q31" s="152" t="s">
        <v>362</v>
      </c>
      <c r="R31" s="573" t="str">
        <f>IF('付票 '!R31=0,"",'付票 '!R31)</f>
        <v/>
      </c>
      <c r="S31" s="573"/>
      <c r="T31" s="573"/>
      <c r="U31" s="574"/>
    </row>
    <row r="32" spans="1:21" ht="15.75" customHeight="1" x14ac:dyDescent="0.15">
      <c r="A32" s="554">
        <f>'付票 '!A32:M33</f>
        <v>0</v>
      </c>
      <c r="B32" s="555"/>
      <c r="C32" s="555"/>
      <c r="D32" s="555"/>
      <c r="E32" s="555"/>
      <c r="F32" s="555"/>
      <c r="G32" s="555"/>
      <c r="H32" s="555"/>
      <c r="I32" s="555"/>
      <c r="J32" s="555"/>
      <c r="K32" s="555"/>
      <c r="L32" s="555"/>
      <c r="M32" s="556"/>
      <c r="N32" s="560">
        <f>'付票 '!N32:P33</f>
        <v>0</v>
      </c>
      <c r="O32" s="555"/>
      <c r="P32" s="556"/>
      <c r="Q32" s="153" t="s">
        <v>361</v>
      </c>
      <c r="R32" s="564" t="str">
        <f>IF('付票 '!R32=0,"",'付票 '!R32)</f>
        <v/>
      </c>
      <c r="S32" s="564"/>
      <c r="T32" s="564"/>
      <c r="U32" s="565"/>
    </row>
    <row r="33" spans="1:21" ht="15.75" customHeight="1" thickBot="1" x14ac:dyDescent="0.2">
      <c r="A33" s="557"/>
      <c r="B33" s="558"/>
      <c r="C33" s="558"/>
      <c r="D33" s="558"/>
      <c r="E33" s="558"/>
      <c r="F33" s="558"/>
      <c r="G33" s="558"/>
      <c r="H33" s="558"/>
      <c r="I33" s="558"/>
      <c r="J33" s="558"/>
      <c r="K33" s="558"/>
      <c r="L33" s="558"/>
      <c r="M33" s="559"/>
      <c r="N33" s="579"/>
      <c r="O33" s="558"/>
      <c r="P33" s="559"/>
      <c r="Q33" s="154" t="s">
        <v>362</v>
      </c>
      <c r="R33" s="575" t="str">
        <f>IF('付票 '!R33=0,"",'付票 '!R33)</f>
        <v/>
      </c>
      <c r="S33" s="575"/>
      <c r="T33" s="575"/>
      <c r="U33" s="576"/>
    </row>
    <row r="34" spans="1:21" ht="18.75" customHeight="1" x14ac:dyDescent="0.15">
      <c r="A34" s="58" t="s">
        <v>224</v>
      </c>
      <c r="B34" s="59"/>
      <c r="C34" s="59"/>
      <c r="D34" s="59"/>
      <c r="E34" s="59"/>
      <c r="F34" s="59"/>
      <c r="G34" s="59"/>
      <c r="H34" s="59"/>
      <c r="I34" s="59"/>
      <c r="J34" s="59"/>
      <c r="K34" s="59"/>
      <c r="L34" s="59"/>
      <c r="M34" s="59"/>
      <c r="N34" s="59"/>
      <c r="O34" s="59"/>
      <c r="P34" s="59"/>
      <c r="Q34" s="32"/>
      <c r="R34" s="32"/>
      <c r="S34" s="32"/>
      <c r="T34" s="32"/>
    </row>
    <row r="35" spans="1:21" ht="18.75" customHeight="1" x14ac:dyDescent="0.15">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15">
      <c r="A37" s="486" t="s">
        <v>173</v>
      </c>
      <c r="B37" s="487"/>
      <c r="C37" s="487"/>
      <c r="D37" s="487"/>
      <c r="E37" s="487"/>
      <c r="F37" s="487"/>
      <c r="G37" s="161"/>
      <c r="H37" s="263">
        <f>'付票 '!H37</f>
        <v>0</v>
      </c>
      <c r="I37" s="162"/>
      <c r="J37" s="59"/>
      <c r="K37" s="59"/>
      <c r="L37" s="59"/>
      <c r="M37" s="59"/>
      <c r="N37" s="59"/>
      <c r="O37" s="59"/>
      <c r="P37" s="59"/>
      <c r="Q37" s="32"/>
      <c r="R37" s="32"/>
      <c r="S37" s="32"/>
      <c r="T37" s="32"/>
    </row>
    <row r="38" spans="1:21" ht="17.25" customHeight="1" x14ac:dyDescent="0.15">
      <c r="A38" s="58" t="s">
        <v>226</v>
      </c>
      <c r="B38" s="60"/>
      <c r="C38" s="60"/>
      <c r="D38" s="60"/>
      <c r="E38" s="60"/>
      <c r="F38" s="60"/>
      <c r="G38" s="60"/>
      <c r="H38" s="60"/>
      <c r="I38" s="61"/>
      <c r="J38" s="61"/>
      <c r="K38" s="61"/>
      <c r="L38" s="61"/>
      <c r="M38" s="61"/>
      <c r="N38" s="61"/>
      <c r="O38" s="61"/>
      <c r="P38" s="61"/>
      <c r="Q38" s="32"/>
      <c r="R38" s="32"/>
      <c r="S38" s="32"/>
      <c r="T38" s="32"/>
    </row>
    <row r="39" spans="1:21" ht="17.25" customHeight="1" x14ac:dyDescent="0.15">
      <c r="A39" s="58" t="s">
        <v>227</v>
      </c>
      <c r="B39" s="60"/>
      <c r="C39" s="60"/>
      <c r="D39" s="60"/>
      <c r="E39" s="60"/>
      <c r="F39" s="60"/>
      <c r="G39" s="60"/>
      <c r="H39" s="60"/>
      <c r="I39" s="61"/>
      <c r="J39" s="61"/>
      <c r="K39" s="61"/>
      <c r="L39" s="61"/>
      <c r="M39" s="61"/>
      <c r="N39" s="61"/>
      <c r="O39" s="61"/>
      <c r="P39" s="61"/>
      <c r="Q39" s="32"/>
      <c r="R39" s="32"/>
      <c r="S39" s="32"/>
      <c r="T39" s="32"/>
    </row>
    <row r="40" spans="1:21" ht="17.25" customHeight="1" x14ac:dyDescent="0.15">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15">
      <c r="A41" s="5" t="s">
        <v>454</v>
      </c>
      <c r="B41" s="60"/>
      <c r="C41" s="60"/>
      <c r="D41" s="60"/>
      <c r="E41" s="60"/>
      <c r="F41" s="60"/>
      <c r="G41" s="60"/>
      <c r="H41" s="60"/>
      <c r="I41" s="61"/>
      <c r="J41" s="61"/>
      <c r="K41" s="61"/>
      <c r="L41" s="61"/>
      <c r="M41" s="61"/>
      <c r="N41" s="61"/>
      <c r="O41" s="61"/>
      <c r="P41" s="61"/>
      <c r="Q41" s="32"/>
      <c r="R41" s="32"/>
      <c r="S41" s="32"/>
      <c r="T41" s="32"/>
    </row>
    <row r="42" spans="1:21" ht="25.5" customHeight="1" x14ac:dyDescent="0.15">
      <c r="A42" s="47" t="s">
        <v>185</v>
      </c>
      <c r="F42" s="10"/>
      <c r="G42" s="10"/>
      <c r="H42" s="10"/>
      <c r="I42" s="10"/>
      <c r="J42" s="10"/>
      <c r="K42" s="66"/>
      <c r="N42" s="1" t="s">
        <v>20</v>
      </c>
      <c r="P42" s="1"/>
      <c r="Q42" s="67"/>
      <c r="R42" s="68"/>
      <c r="S42" s="69"/>
    </row>
    <row r="43" spans="1:21" ht="25.5" customHeight="1" x14ac:dyDescent="0.15">
      <c r="F43" s="10"/>
      <c r="G43" s="10"/>
      <c r="H43" s="1" t="s">
        <v>450</v>
      </c>
      <c r="I43" s="10"/>
      <c r="J43" s="10"/>
      <c r="K43" s="66"/>
      <c r="N43" s="1" t="s">
        <v>234</v>
      </c>
      <c r="P43" s="1"/>
      <c r="Q43" s="1"/>
      <c r="R43" s="1"/>
      <c r="S43" s="1"/>
    </row>
    <row r="44" spans="1:21" ht="25.5" customHeight="1" x14ac:dyDescent="0.15">
      <c r="F44" s="10"/>
      <c r="G44" s="10"/>
      <c r="H44" s="10"/>
      <c r="I44" s="10"/>
      <c r="J44" s="10"/>
      <c r="K44" s="66"/>
    </row>
    <row r="45" spans="1:21" ht="18" customHeight="1" x14ac:dyDescent="0.15"/>
    <row r="46" spans="1:21" ht="18" customHeight="1" x14ac:dyDescent="0.15">
      <c r="A46" s="1" t="s">
        <v>21</v>
      </c>
    </row>
    <row r="47" spans="1:21" ht="18" customHeight="1" x14ac:dyDescent="0.15">
      <c r="A47" s="1" t="s">
        <v>22</v>
      </c>
    </row>
    <row r="48" spans="1:21" ht="18" customHeight="1" x14ac:dyDescent="0.15">
      <c r="F48" s="10"/>
      <c r="G48" s="10"/>
      <c r="H48" s="10"/>
      <c r="I48" s="10"/>
      <c r="J48" s="10"/>
      <c r="K48" s="66"/>
    </row>
    <row r="49" spans="6:11" ht="18" customHeight="1" x14ac:dyDescent="0.15">
      <c r="F49" s="10"/>
      <c r="G49" s="10"/>
      <c r="H49" s="10"/>
      <c r="I49" s="10"/>
      <c r="J49" s="10"/>
      <c r="K49" s="66"/>
    </row>
    <row r="50" spans="6:11" ht="18" customHeight="1" x14ac:dyDescent="0.15">
      <c r="F50" s="10"/>
      <c r="G50" s="10"/>
      <c r="H50" s="10"/>
      <c r="I50" s="10"/>
      <c r="J50" s="10"/>
      <c r="K50" s="66"/>
    </row>
    <row r="51" spans="6:11" ht="12" x14ac:dyDescent="0.15">
      <c r="F51" s="10"/>
      <c r="G51" s="10"/>
      <c r="H51" s="10"/>
      <c r="I51" s="10"/>
      <c r="J51" s="10"/>
    </row>
  </sheetData>
  <sheetProtection sheet="1" objects="1" scenarios="1" selectLockedCells="1"/>
  <mergeCells count="50">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 ref="M4:U4"/>
    <mergeCell ref="M5:U5"/>
    <mergeCell ref="M6:U6"/>
    <mergeCell ref="M7:T7"/>
    <mergeCell ref="A13:E13"/>
    <mergeCell ref="F13:J13"/>
    <mergeCell ref="K13:K14"/>
    <mergeCell ref="L13:U14"/>
    <mergeCell ref="G14:J14"/>
    <mergeCell ref="N28:P29"/>
    <mergeCell ref="N26:P27"/>
    <mergeCell ref="G15:J15"/>
    <mergeCell ref="L15:U15"/>
    <mergeCell ref="G17:J17"/>
    <mergeCell ref="A20:U20"/>
    <mergeCell ref="B18:E18"/>
    <mergeCell ref="R24:U24"/>
    <mergeCell ref="R26:U26"/>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s>
  <phoneticPr fontId="1"/>
  <printOptions horizontalCentered="1"/>
  <pageMargins left="0.39370078740157483" right="0.39370078740157483" top="0.39370078740157483" bottom="0.59055118110236227" header="0.51181102362204722" footer="0.31496062992125984"/>
  <pageSetup paperSize="9" scale="86" firstPageNumber="12" orientation="portrait" useFirstPageNumber="1" r:id="rId1"/>
  <headerFooter alignWithMargins="0">
    <oddFooter>&amp;R[令和２・３年度版]</oddFooter>
  </headerFooter>
  <extLst>
    <ext xmlns:x14="http://schemas.microsoft.com/office/spreadsheetml/2009/9/main" uri="{CCE6A557-97BC-4b89-ADB6-D9C93CAAB3DF}">
      <x14:dataValidations xmlns:xm="http://schemas.microsoft.com/office/excel/2006/main" disablePrompts="1" count="2">
        <x14:dataValidation type="custom" allowBlank="1" showInputMessage="1" showErrorMessage="1">
          <x14:formula1>
            <xm:f>I37=入力シート!X34</xm:f>
          </x14:formula1>
          <xm:sqref>I37</xm:sqref>
        </x14:dataValidation>
        <x14:dataValidation type="custom" allowBlank="1" showInputMessage="1" showErrorMessage="1">
          <x14:formula1>
            <xm:f>G37=入力シート!V34</xm:f>
          </x14:formula1>
          <xm:sqref>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7"/>
  <sheetViews>
    <sheetView showGridLines="0" view="pageBreakPreview" zoomScaleNormal="100" zoomScaleSheetLayoutView="100" workbookViewId="0">
      <selection activeCell="AC27" sqref="AC27"/>
    </sheetView>
  </sheetViews>
  <sheetFormatPr defaultColWidth="2" defaultRowHeight="15" customHeight="1" x14ac:dyDescent="0.15"/>
  <cols>
    <col min="1" max="3" width="2" style="34" customWidth="1"/>
    <col min="4" max="4" width="2" style="35" customWidth="1"/>
    <col min="5" max="42" width="2" style="34" customWidth="1"/>
    <col min="43" max="43" width="2.875" style="34" customWidth="1"/>
    <col min="44" max="47" width="2" style="34" customWidth="1"/>
    <col min="48" max="50" width="2" style="36" customWidth="1"/>
    <col min="51" max="16384" width="2" style="34"/>
  </cols>
  <sheetData>
    <row r="1" spans="1:50" s="28" customFormat="1" ht="15" customHeight="1" x14ac:dyDescent="0.15">
      <c r="A1" s="212" t="s">
        <v>170</v>
      </c>
      <c r="B1" s="212"/>
      <c r="C1" s="37"/>
      <c r="D1" s="213"/>
      <c r="E1" s="37"/>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V1" s="36"/>
      <c r="AW1" s="36"/>
      <c r="AX1" s="36"/>
    </row>
    <row r="2" spans="1:50" ht="36" customHeight="1" x14ac:dyDescent="0.15">
      <c r="A2" s="37"/>
      <c r="B2" s="37"/>
      <c r="C2" s="37"/>
      <c r="D2" s="213"/>
      <c r="E2" s="37"/>
      <c r="F2" s="37"/>
      <c r="G2" s="37"/>
      <c r="H2" s="37"/>
      <c r="I2" s="37"/>
      <c r="J2" s="37"/>
      <c r="K2" s="37"/>
      <c r="L2" s="37"/>
      <c r="M2" s="214"/>
      <c r="N2" s="214"/>
      <c r="O2" s="214"/>
      <c r="P2" s="214"/>
      <c r="Q2" s="604" t="s">
        <v>145</v>
      </c>
      <c r="R2" s="604"/>
      <c r="S2" s="604"/>
      <c r="T2" s="604"/>
      <c r="U2" s="604"/>
      <c r="V2" s="604"/>
      <c r="W2" s="604"/>
      <c r="X2" s="604"/>
      <c r="Y2" s="604"/>
      <c r="Z2" s="604"/>
      <c r="AA2" s="604"/>
      <c r="AB2" s="37"/>
      <c r="AC2" s="37"/>
      <c r="AD2" s="214"/>
      <c r="AE2" s="214"/>
      <c r="AF2" s="214"/>
      <c r="AG2" s="214"/>
      <c r="AH2" s="214"/>
      <c r="AI2" s="214"/>
      <c r="AJ2" s="214"/>
      <c r="AK2" s="37"/>
      <c r="AL2" s="37"/>
      <c r="AM2" s="37"/>
      <c r="AN2" s="37"/>
      <c r="AO2" s="37"/>
      <c r="AP2" s="37"/>
      <c r="AQ2" s="37"/>
    </row>
    <row r="3" spans="1:50" ht="22.5" customHeight="1" x14ac:dyDescent="0.15">
      <c r="A3" s="37"/>
      <c r="B3" s="37"/>
      <c r="C3" s="37"/>
      <c r="D3" s="213"/>
      <c r="E3" s="37"/>
      <c r="F3" s="37"/>
      <c r="G3" s="37"/>
      <c r="H3" s="37"/>
      <c r="I3" s="37"/>
      <c r="J3" s="37"/>
      <c r="K3" s="37"/>
      <c r="L3" s="37"/>
      <c r="M3" s="37"/>
      <c r="N3" s="215"/>
      <c r="O3" s="216"/>
      <c r="P3" s="37"/>
      <c r="Q3" s="37"/>
      <c r="R3" s="37"/>
      <c r="S3" s="37"/>
      <c r="T3" s="37"/>
      <c r="U3" s="37"/>
      <c r="V3" s="37"/>
      <c r="W3" s="37"/>
      <c r="X3" s="37"/>
      <c r="Y3" s="37"/>
      <c r="Z3" s="37"/>
      <c r="AA3" s="216"/>
      <c r="AB3" s="216"/>
      <c r="AC3" s="216"/>
      <c r="AD3" s="216"/>
      <c r="AE3" s="216"/>
      <c r="AF3" s="216"/>
      <c r="AG3" s="37"/>
      <c r="AH3" s="37"/>
      <c r="AI3" s="37"/>
      <c r="AJ3" s="37"/>
      <c r="AK3" s="37"/>
      <c r="AL3" s="37"/>
      <c r="AM3" s="37"/>
      <c r="AN3" s="37"/>
      <c r="AO3" s="37"/>
      <c r="AP3" s="37"/>
      <c r="AQ3" s="37"/>
    </row>
    <row r="4" spans="1:50" s="38" customFormat="1" ht="22.5" customHeight="1" x14ac:dyDescent="0.15">
      <c r="A4" s="217"/>
      <c r="B4" s="217"/>
      <c r="C4" s="217"/>
      <c r="D4" s="218"/>
      <c r="E4" s="217"/>
      <c r="F4" s="217"/>
      <c r="G4" s="217"/>
      <c r="H4" s="217"/>
      <c r="I4" s="217"/>
      <c r="J4" s="217"/>
      <c r="K4" s="217"/>
      <c r="L4" s="217"/>
      <c r="M4" s="217"/>
      <c r="N4" s="217"/>
      <c r="O4" s="217"/>
      <c r="P4" s="217"/>
      <c r="Q4" s="217"/>
      <c r="R4" s="217"/>
      <c r="S4" s="217"/>
      <c r="T4" s="217"/>
      <c r="U4" s="217"/>
      <c r="V4" s="217"/>
      <c r="W4" s="217"/>
      <c r="X4" s="217"/>
      <c r="Y4" s="217"/>
      <c r="Z4" s="217"/>
      <c r="AA4" s="217"/>
      <c r="AB4" s="217"/>
      <c r="AC4" s="605" t="s">
        <v>451</v>
      </c>
      <c r="AD4" s="605"/>
      <c r="AE4" s="605"/>
      <c r="AF4" s="606" t="str">
        <f>IF(入力シート!I4="","",入力シート!I4)</f>
        <v/>
      </c>
      <c r="AG4" s="607"/>
      <c r="AH4" s="607"/>
      <c r="AI4" s="37" t="s">
        <v>146</v>
      </c>
      <c r="AJ4" s="608" t="str">
        <f>IF(入力シート!I4="","",入力シート!I4)</f>
        <v/>
      </c>
      <c r="AK4" s="608"/>
      <c r="AL4" s="608"/>
      <c r="AM4" s="37" t="s">
        <v>147</v>
      </c>
      <c r="AN4" s="609" t="str">
        <f>IF(入力シート!I4="","",入力シート!I4)</f>
        <v/>
      </c>
      <c r="AO4" s="609"/>
      <c r="AP4" s="609"/>
      <c r="AQ4" s="37" t="s">
        <v>148</v>
      </c>
    </row>
    <row r="5" spans="1:50" s="38" customFormat="1" ht="22.5" customHeight="1" x14ac:dyDescent="0.15">
      <c r="A5" s="217"/>
      <c r="B5" s="217"/>
      <c r="C5" s="217"/>
      <c r="D5" s="218"/>
      <c r="E5" s="217"/>
      <c r="F5" s="217"/>
      <c r="G5" s="217"/>
      <c r="H5" s="217"/>
      <c r="I5" s="217"/>
      <c r="J5" s="217"/>
      <c r="K5" s="217"/>
      <c r="L5" s="217"/>
      <c r="M5" s="217"/>
      <c r="N5" s="217"/>
      <c r="O5" s="217"/>
      <c r="P5" s="217"/>
      <c r="Q5" s="217"/>
      <c r="R5" s="217"/>
      <c r="S5" s="217"/>
      <c r="T5" s="217"/>
      <c r="U5" s="217"/>
      <c r="V5" s="217"/>
      <c r="W5" s="217"/>
      <c r="X5" s="217"/>
      <c r="Y5" s="217"/>
      <c r="Z5" s="217"/>
      <c r="AA5" s="217"/>
      <c r="AB5" s="217"/>
      <c r="AC5" s="219"/>
      <c r="AD5" s="219"/>
      <c r="AE5" s="219"/>
      <c r="AF5" s="219"/>
      <c r="AG5" s="220"/>
      <c r="AH5" s="220"/>
      <c r="AI5" s="37"/>
      <c r="AJ5" s="219"/>
      <c r="AK5" s="219"/>
      <c r="AL5" s="219"/>
      <c r="AM5" s="37"/>
      <c r="AN5" s="219"/>
      <c r="AO5" s="219"/>
      <c r="AP5" s="219"/>
      <c r="AQ5" s="37"/>
    </row>
    <row r="6" spans="1:50" s="38" customFormat="1" ht="22.5" customHeight="1" x14ac:dyDescent="0.15">
      <c r="A6" s="217"/>
      <c r="B6" s="221" t="s">
        <v>418</v>
      </c>
      <c r="C6" s="221"/>
      <c r="D6" s="221"/>
      <c r="E6" s="221"/>
      <c r="F6" s="221"/>
      <c r="G6" s="221"/>
      <c r="H6" s="222"/>
      <c r="I6" s="221"/>
      <c r="J6" s="221"/>
      <c r="K6" s="221"/>
      <c r="L6" s="221"/>
      <c r="M6" s="221"/>
      <c r="N6" s="221"/>
      <c r="O6" s="221"/>
      <c r="P6" s="222"/>
      <c r="Q6" s="223"/>
      <c r="R6" s="217"/>
      <c r="S6" s="217"/>
      <c r="T6" s="217"/>
      <c r="U6" s="217"/>
      <c r="V6" s="217"/>
      <c r="W6" s="217"/>
      <c r="X6" s="217"/>
      <c r="Y6" s="217"/>
      <c r="Z6" s="217"/>
      <c r="AA6" s="217"/>
      <c r="AB6" s="217"/>
      <c r="AC6" s="217"/>
      <c r="AD6" s="217"/>
      <c r="AE6" s="217"/>
      <c r="AF6" s="217"/>
      <c r="AG6" s="217"/>
      <c r="AH6" s="217"/>
      <c r="AI6" s="217"/>
      <c r="AJ6" s="217"/>
      <c r="AK6" s="217"/>
      <c r="AL6" s="217"/>
      <c r="AM6" s="213"/>
      <c r="AN6" s="37"/>
      <c r="AO6" s="37"/>
      <c r="AP6" s="37"/>
      <c r="AQ6" s="37"/>
      <c r="AR6" s="34"/>
      <c r="AS6" s="34"/>
      <c r="AT6" s="34"/>
      <c r="AV6" s="36"/>
      <c r="AW6" s="36"/>
      <c r="AX6" s="36"/>
    </row>
    <row r="7" spans="1:50" s="38" customFormat="1" ht="22.5" customHeight="1" x14ac:dyDescent="0.15">
      <c r="A7" s="217"/>
      <c r="B7" s="217"/>
      <c r="C7" s="217"/>
      <c r="D7" s="218"/>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37"/>
      <c r="AR7" s="34"/>
      <c r="AS7" s="34"/>
      <c r="AT7" s="34"/>
      <c r="AV7" s="36"/>
      <c r="AW7" s="36"/>
      <c r="AX7" s="36"/>
    </row>
    <row r="8" spans="1:50" ht="18" customHeight="1" x14ac:dyDescent="0.15">
      <c r="A8" s="37"/>
      <c r="B8" s="37"/>
      <c r="C8" s="37"/>
      <c r="D8" s="213"/>
      <c r="E8" s="37"/>
      <c r="F8" s="37"/>
      <c r="G8" s="37"/>
      <c r="H8" s="37"/>
      <c r="I8" s="37"/>
      <c r="J8" s="37"/>
      <c r="K8" s="37"/>
      <c r="L8" s="37"/>
      <c r="M8" s="37"/>
      <c r="N8" s="37"/>
      <c r="O8" s="37"/>
      <c r="P8" s="37"/>
      <c r="Q8" s="37"/>
      <c r="R8" s="610"/>
      <c r="S8" s="610"/>
      <c r="T8" s="610"/>
      <c r="U8" s="610"/>
      <c r="V8" s="610"/>
      <c r="W8" s="37"/>
      <c r="X8" s="37"/>
      <c r="Y8" s="37"/>
      <c r="Z8" s="37"/>
      <c r="AA8" s="611"/>
      <c r="AB8" s="611"/>
      <c r="AC8" s="611"/>
      <c r="AD8" s="611"/>
      <c r="AE8" s="611"/>
      <c r="AF8" s="611"/>
      <c r="AG8" s="611"/>
      <c r="AH8" s="611"/>
      <c r="AI8" s="611"/>
      <c r="AJ8" s="611"/>
      <c r="AK8" s="611"/>
      <c r="AL8" s="611"/>
      <c r="AM8" s="611"/>
      <c r="AN8" s="611"/>
      <c r="AO8" s="224"/>
      <c r="AP8" s="224"/>
      <c r="AQ8" s="224"/>
    </row>
    <row r="9" spans="1:50" ht="18" customHeight="1" x14ac:dyDescent="0.15">
      <c r="A9" s="37"/>
      <c r="B9" s="37"/>
      <c r="C9" s="37"/>
      <c r="D9" s="213"/>
      <c r="E9" s="37"/>
      <c r="F9" s="37"/>
      <c r="G9" s="37"/>
      <c r="H9" s="37"/>
      <c r="I9" s="37"/>
      <c r="J9" s="37"/>
      <c r="K9" s="37"/>
      <c r="L9" s="37"/>
      <c r="M9" s="37"/>
      <c r="N9" s="37"/>
      <c r="O9" s="37"/>
      <c r="P9" s="225" t="s">
        <v>149</v>
      </c>
      <c r="Q9" s="225"/>
      <c r="R9" s="225"/>
      <c r="S9" s="225"/>
      <c r="T9" s="225"/>
      <c r="U9" s="225"/>
      <c r="V9" s="225"/>
      <c r="W9" s="225"/>
      <c r="X9" s="223"/>
      <c r="Y9" s="223"/>
      <c r="Z9" s="603">
        <f>入力シート!I13</f>
        <v>0</v>
      </c>
      <c r="AA9" s="603"/>
      <c r="AB9" s="603"/>
      <c r="AC9" s="603"/>
      <c r="AD9" s="603"/>
      <c r="AE9" s="603"/>
      <c r="AF9" s="603"/>
      <c r="AG9" s="603"/>
      <c r="AH9" s="603"/>
      <c r="AI9" s="603"/>
      <c r="AJ9" s="603"/>
      <c r="AK9" s="603"/>
      <c r="AL9" s="603"/>
      <c r="AM9" s="603"/>
      <c r="AN9" s="603"/>
      <c r="AO9" s="603"/>
      <c r="AP9" s="603"/>
      <c r="AQ9" s="603"/>
    </row>
    <row r="10" spans="1:50" ht="18" customHeight="1" x14ac:dyDescent="0.15">
      <c r="A10" s="37"/>
      <c r="B10" s="37"/>
      <c r="C10" s="37"/>
      <c r="D10" s="213"/>
      <c r="E10" s="37"/>
      <c r="F10" s="37"/>
      <c r="G10" s="37"/>
      <c r="H10" s="37"/>
      <c r="I10" s="37"/>
      <c r="J10" s="37"/>
      <c r="K10" s="37"/>
      <c r="L10" s="37"/>
      <c r="M10" s="37"/>
      <c r="N10" s="37"/>
      <c r="O10" s="37"/>
      <c r="P10" s="223"/>
      <c r="Q10" s="223"/>
      <c r="R10" s="223"/>
      <c r="S10" s="223"/>
      <c r="T10" s="223"/>
      <c r="U10" s="223"/>
      <c r="V10" s="223"/>
      <c r="W10" s="223"/>
      <c r="X10" s="223"/>
      <c r="Y10" s="223"/>
      <c r="Z10" s="599"/>
      <c r="AA10" s="599"/>
      <c r="AB10" s="599"/>
      <c r="AC10" s="599"/>
      <c r="AD10" s="599"/>
      <c r="AE10" s="599"/>
      <c r="AF10" s="599"/>
      <c r="AG10" s="599"/>
      <c r="AH10" s="599"/>
      <c r="AI10" s="599"/>
      <c r="AJ10" s="599"/>
      <c r="AK10" s="599"/>
      <c r="AL10" s="599"/>
      <c r="AM10" s="599"/>
      <c r="AN10" s="599"/>
      <c r="AO10" s="599"/>
      <c r="AP10" s="599"/>
      <c r="AQ10" s="599"/>
    </row>
    <row r="11" spans="1:50" ht="18" customHeight="1" x14ac:dyDescent="0.15">
      <c r="A11" s="37"/>
      <c r="B11" s="37"/>
      <c r="C11" s="37"/>
      <c r="D11" s="213"/>
      <c r="E11" s="37"/>
      <c r="F11" s="37"/>
      <c r="G11" s="37"/>
      <c r="H11" s="37"/>
      <c r="I11" s="37"/>
      <c r="J11" s="37"/>
      <c r="K11" s="37"/>
      <c r="L11" s="37"/>
      <c r="M11" s="37"/>
      <c r="N11" s="37"/>
      <c r="O11" s="37"/>
      <c r="P11" s="612" t="s">
        <v>150</v>
      </c>
      <c r="Q11" s="612"/>
      <c r="R11" s="612"/>
      <c r="S11" s="612"/>
      <c r="T11" s="612"/>
      <c r="U11" s="612"/>
      <c r="V11" s="612"/>
      <c r="W11" s="223"/>
      <c r="X11" s="223"/>
      <c r="Y11" s="223"/>
      <c r="Z11" s="603">
        <f>入力シート!I7</f>
        <v>0</v>
      </c>
      <c r="AA11" s="603"/>
      <c r="AB11" s="603"/>
      <c r="AC11" s="603"/>
      <c r="AD11" s="603"/>
      <c r="AE11" s="603"/>
      <c r="AF11" s="603"/>
      <c r="AG11" s="603"/>
      <c r="AH11" s="603"/>
      <c r="AI11" s="603"/>
      <c r="AJ11" s="603"/>
      <c r="AK11" s="603"/>
      <c r="AL11" s="603"/>
      <c r="AM11" s="603"/>
      <c r="AN11" s="603"/>
      <c r="AO11" s="603"/>
      <c r="AP11" s="603"/>
      <c r="AQ11" s="603"/>
    </row>
    <row r="12" spans="1:50" ht="18" customHeight="1" x14ac:dyDescent="0.15">
      <c r="A12" s="37"/>
      <c r="B12" s="37"/>
      <c r="C12" s="37"/>
      <c r="D12" s="213"/>
      <c r="E12" s="37"/>
      <c r="F12" s="37"/>
      <c r="G12" s="37"/>
      <c r="H12" s="37"/>
      <c r="I12" s="37"/>
      <c r="J12" s="37"/>
      <c r="K12" s="37"/>
      <c r="L12" s="37"/>
      <c r="M12" s="37"/>
      <c r="N12" s="37"/>
      <c r="O12" s="37"/>
      <c r="P12" s="226"/>
      <c r="Q12" s="226"/>
      <c r="R12" s="226"/>
      <c r="S12" s="226"/>
      <c r="T12" s="226"/>
      <c r="U12" s="226"/>
      <c r="V12" s="226"/>
      <c r="W12" s="223"/>
      <c r="X12" s="223"/>
      <c r="Y12" s="223"/>
      <c r="Z12" s="227"/>
      <c r="AA12" s="227"/>
      <c r="AB12" s="227"/>
      <c r="AC12" s="227"/>
      <c r="AD12" s="227"/>
      <c r="AE12" s="227"/>
      <c r="AF12" s="227"/>
      <c r="AG12" s="227"/>
      <c r="AH12" s="227"/>
      <c r="AI12" s="227"/>
      <c r="AJ12" s="227"/>
      <c r="AK12" s="227"/>
      <c r="AL12" s="227"/>
      <c r="AM12" s="227"/>
      <c r="AN12" s="227"/>
      <c r="AO12" s="227"/>
      <c r="AP12" s="227"/>
      <c r="AQ12" s="227"/>
    </row>
    <row r="13" spans="1:50" ht="18" customHeight="1" x14ac:dyDescent="0.15">
      <c r="A13" s="37"/>
      <c r="B13" s="37"/>
      <c r="C13" s="37"/>
      <c r="D13" s="213"/>
      <c r="E13" s="37"/>
      <c r="F13" s="228"/>
      <c r="G13" s="37"/>
      <c r="H13" s="37"/>
      <c r="I13" s="37"/>
      <c r="J13" s="37"/>
      <c r="K13" s="37"/>
      <c r="L13" s="37"/>
      <c r="M13" s="37"/>
      <c r="N13" s="37"/>
      <c r="O13" s="37"/>
      <c r="P13" s="226"/>
      <c r="Q13" s="226"/>
      <c r="R13" s="226"/>
      <c r="S13" s="226"/>
      <c r="T13" s="226"/>
      <c r="U13" s="226"/>
      <c r="V13" s="226"/>
      <c r="W13" s="223"/>
      <c r="X13" s="223"/>
      <c r="Y13" s="223"/>
      <c r="Z13" s="223"/>
      <c r="AA13" s="229"/>
      <c r="AB13" s="229"/>
      <c r="AC13" s="229"/>
      <c r="AD13" s="229"/>
      <c r="AE13" s="229"/>
      <c r="AF13" s="599" t="s">
        <v>151</v>
      </c>
      <c r="AG13" s="599"/>
      <c r="AH13" s="599"/>
      <c r="AI13" s="599"/>
      <c r="AJ13" s="599"/>
      <c r="AK13" s="599"/>
      <c r="AL13" s="599"/>
      <c r="AM13" s="599"/>
      <c r="AN13" s="599"/>
      <c r="AO13" s="599"/>
      <c r="AP13" s="599"/>
      <c r="AQ13" s="37"/>
    </row>
    <row r="14" spans="1:50" ht="18" customHeight="1" x14ac:dyDescent="0.15">
      <c r="A14" s="37"/>
      <c r="B14" s="37"/>
      <c r="C14" s="37"/>
      <c r="D14" s="213"/>
      <c r="E14" s="37"/>
      <c r="F14" s="228"/>
      <c r="G14" s="37"/>
      <c r="H14" s="37"/>
      <c r="I14" s="37"/>
      <c r="J14" s="37"/>
      <c r="K14" s="37"/>
      <c r="L14" s="37"/>
      <c r="M14" s="37"/>
      <c r="N14" s="37"/>
      <c r="O14" s="37"/>
      <c r="P14" s="226"/>
      <c r="Q14" s="226"/>
      <c r="R14" s="226"/>
      <c r="S14" s="226"/>
      <c r="T14" s="226"/>
      <c r="U14" s="226"/>
      <c r="V14" s="226"/>
      <c r="W14" s="223"/>
      <c r="X14" s="223"/>
      <c r="Y14" s="223"/>
      <c r="Z14" s="227"/>
      <c r="AA14" s="227"/>
      <c r="AB14" s="227"/>
      <c r="AC14" s="227"/>
      <c r="AD14" s="227"/>
      <c r="AE14" s="230" t="s">
        <v>152</v>
      </c>
      <c r="AF14" s="601">
        <f>入力シート!I9</f>
        <v>0</v>
      </c>
      <c r="AG14" s="601"/>
      <c r="AH14" s="601"/>
      <c r="AI14" s="601"/>
      <c r="AJ14" s="601"/>
      <c r="AK14" s="601"/>
      <c r="AL14" s="601"/>
      <c r="AM14" s="601"/>
      <c r="AN14" s="601"/>
      <c r="AO14" s="601"/>
      <c r="AP14" s="601"/>
      <c r="AQ14" s="231" t="s">
        <v>221</v>
      </c>
    </row>
    <row r="15" spans="1:50" ht="18" customHeight="1" x14ac:dyDescent="0.15">
      <c r="A15" s="37"/>
      <c r="B15" s="37"/>
      <c r="C15" s="37"/>
      <c r="D15" s="213"/>
      <c r="E15" s="37"/>
      <c r="F15" s="37"/>
      <c r="G15" s="37"/>
      <c r="H15" s="37"/>
      <c r="I15" s="37"/>
      <c r="J15" s="37"/>
      <c r="K15" s="37"/>
      <c r="L15" s="37"/>
      <c r="M15" s="37"/>
      <c r="N15" s="37"/>
      <c r="O15" s="37"/>
      <c r="P15" s="225" t="s">
        <v>153</v>
      </c>
      <c r="Q15" s="225"/>
      <c r="R15" s="225"/>
      <c r="S15" s="225"/>
      <c r="T15" s="225"/>
      <c r="U15" s="225"/>
      <c r="V15" s="225"/>
      <c r="W15" s="225"/>
      <c r="X15" s="223"/>
      <c r="Y15" s="223"/>
      <c r="Z15" s="599" t="str">
        <f>入力シート!I8&amp;" 　"&amp;入力シート!I10</f>
        <v xml:space="preserve"> 　</v>
      </c>
      <c r="AA15" s="599"/>
      <c r="AB15" s="599"/>
      <c r="AC15" s="599"/>
      <c r="AD15" s="599"/>
      <c r="AE15" s="599"/>
      <c r="AF15" s="599"/>
      <c r="AG15" s="599"/>
      <c r="AH15" s="599"/>
      <c r="AI15" s="599"/>
      <c r="AJ15" s="599"/>
      <c r="AK15" s="599"/>
      <c r="AL15" s="599"/>
      <c r="AM15" s="599"/>
      <c r="AN15" s="599"/>
      <c r="AO15" s="599"/>
      <c r="AP15" s="599"/>
      <c r="AQ15" s="223" t="s">
        <v>154</v>
      </c>
    </row>
    <row r="16" spans="1:50" ht="18" customHeight="1" x14ac:dyDescent="0.15">
      <c r="A16" s="37"/>
      <c r="B16" s="37"/>
      <c r="C16" s="37"/>
      <c r="D16" s="213"/>
      <c r="E16" s="37"/>
      <c r="F16" s="37"/>
      <c r="G16" s="37"/>
      <c r="H16" s="37"/>
      <c r="I16" s="37"/>
      <c r="J16" s="37"/>
      <c r="K16" s="37"/>
      <c r="L16" s="37"/>
      <c r="M16" s="37"/>
      <c r="N16" s="37"/>
      <c r="O16" s="37"/>
      <c r="P16" s="225" t="s">
        <v>155</v>
      </c>
      <c r="Q16" s="225"/>
      <c r="R16" s="225"/>
      <c r="S16" s="225"/>
      <c r="T16" s="225"/>
      <c r="U16" s="225"/>
      <c r="V16" s="225"/>
      <c r="W16" s="225"/>
      <c r="X16" s="223"/>
      <c r="Y16" s="602" t="str">
        <f>IF(入力シート!I11="","",入力シート!I11)</f>
        <v/>
      </c>
      <c r="Z16" s="602"/>
      <c r="AA16" s="602"/>
      <c r="AB16" s="602"/>
      <c r="AC16" s="602"/>
      <c r="AD16" s="602"/>
      <c r="AE16" s="602"/>
      <c r="AF16" s="602"/>
      <c r="AG16" s="602"/>
      <c r="AH16" s="602"/>
      <c r="AI16" s="602"/>
      <c r="AJ16" s="602"/>
      <c r="AK16" s="602"/>
      <c r="AL16" s="602"/>
      <c r="AM16" s="602"/>
      <c r="AN16" s="602"/>
      <c r="AO16" s="602"/>
      <c r="AP16" s="602"/>
      <c r="AQ16" s="223"/>
    </row>
    <row r="17" spans="1:51" ht="18" customHeight="1" x14ac:dyDescent="0.15">
      <c r="A17" s="37"/>
      <c r="B17" s="37"/>
      <c r="C17" s="37"/>
      <c r="D17" s="213"/>
      <c r="E17" s="37"/>
      <c r="F17" s="37"/>
      <c r="G17" s="37"/>
      <c r="H17" s="37"/>
      <c r="I17" s="37"/>
      <c r="J17" s="37"/>
      <c r="K17" s="37"/>
      <c r="L17" s="37"/>
      <c r="M17" s="37"/>
      <c r="N17" s="37"/>
      <c r="O17" s="37"/>
      <c r="P17" s="37"/>
      <c r="Q17" s="37"/>
      <c r="R17" s="232"/>
      <c r="S17" s="232"/>
      <c r="T17" s="232"/>
      <c r="U17" s="232"/>
      <c r="V17" s="232"/>
      <c r="W17" s="232"/>
      <c r="X17" s="232"/>
      <c r="Y17" s="37"/>
      <c r="Z17" s="224"/>
      <c r="AA17" s="224"/>
      <c r="AB17" s="224"/>
      <c r="AC17" s="224"/>
      <c r="AD17" s="224"/>
      <c r="AE17" s="224"/>
      <c r="AF17" s="224"/>
      <c r="AG17" s="224"/>
      <c r="AH17" s="224"/>
      <c r="AI17" s="224"/>
      <c r="AJ17" s="224"/>
      <c r="AK17" s="224"/>
      <c r="AL17" s="224"/>
      <c r="AM17" s="224"/>
      <c r="AN17" s="224"/>
      <c r="AO17" s="224"/>
      <c r="AP17" s="224"/>
      <c r="AQ17" s="37"/>
    </row>
    <row r="18" spans="1:51" ht="18" customHeight="1" x14ac:dyDescent="0.15">
      <c r="A18" s="233"/>
      <c r="B18" s="234" t="s">
        <v>156</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row>
    <row r="19" spans="1:51" ht="18" customHeight="1" x14ac:dyDescent="0.15">
      <c r="A19" s="233"/>
      <c r="B19" s="234"/>
      <c r="C19" s="234" t="s">
        <v>209</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row>
    <row r="20" spans="1:51" ht="18" customHeight="1" x14ac:dyDescent="0.15">
      <c r="A20" s="233"/>
      <c r="B20" s="234" t="s">
        <v>235</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row>
    <row r="21" spans="1:51" ht="18" customHeight="1" x14ac:dyDescent="0.15">
      <c r="A21" s="37"/>
      <c r="B21" s="234" t="s">
        <v>241</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row>
    <row r="22" spans="1:51" s="39" customFormat="1" ht="18" customHeight="1" x14ac:dyDescent="0.15">
      <c r="A22" s="228"/>
      <c r="B22" s="234" t="s">
        <v>236</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V22" s="40"/>
      <c r="AW22" s="40"/>
      <c r="AX22" s="40"/>
    </row>
    <row r="23" spans="1:51" s="39" customFormat="1" ht="18" customHeight="1" x14ac:dyDescent="0.15">
      <c r="A23" s="228"/>
      <c r="B23" s="234" t="s">
        <v>237</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41"/>
      <c r="AS23" s="41"/>
      <c r="AV23" s="40"/>
      <c r="AW23" s="40"/>
      <c r="AX23" s="40"/>
    </row>
    <row r="24" spans="1:51" s="39" customFormat="1" ht="18" customHeight="1" x14ac:dyDescent="0.15">
      <c r="A24" s="228"/>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42"/>
      <c r="AW24" s="40"/>
      <c r="AX24" s="40"/>
      <c r="AY24" s="40"/>
    </row>
    <row r="25" spans="1:51" s="39" customFormat="1" ht="18" customHeight="1" x14ac:dyDescent="0.15">
      <c r="A25" s="228"/>
      <c r="B25" s="600" t="s">
        <v>157</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234"/>
      <c r="AR25" s="41"/>
      <c r="AS25" s="41"/>
      <c r="AV25" s="40"/>
      <c r="AW25" s="40"/>
      <c r="AX25" s="40"/>
    </row>
    <row r="26" spans="1:51" s="39" customFormat="1" ht="18" customHeight="1" x14ac:dyDescent="0.15">
      <c r="A26" s="228"/>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41"/>
      <c r="AS26" s="41"/>
      <c r="AV26" s="40"/>
      <c r="AW26" s="40"/>
      <c r="AX26" s="40"/>
    </row>
    <row r="27" spans="1:51" s="39" customFormat="1" ht="18" customHeight="1" x14ac:dyDescent="0.15">
      <c r="A27" s="228"/>
      <c r="B27" s="235" t="s">
        <v>158</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41"/>
      <c r="AS27" s="41"/>
      <c r="AV27" s="40"/>
      <c r="AW27" s="40"/>
      <c r="AX27" s="40"/>
    </row>
    <row r="28" spans="1:51" s="39" customFormat="1" ht="18" customHeight="1" x14ac:dyDescent="0.15">
      <c r="A28" s="228"/>
      <c r="B28" s="235" t="s">
        <v>452</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41"/>
      <c r="AS28" s="41"/>
      <c r="AV28" s="40"/>
      <c r="AW28" s="40"/>
      <c r="AX28" s="40"/>
    </row>
    <row r="29" spans="1:51" s="39" customFormat="1" ht="18" customHeight="1" x14ac:dyDescent="0.15">
      <c r="A29" s="228"/>
      <c r="B29" s="235" t="s">
        <v>159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41"/>
      <c r="AS29" s="41"/>
      <c r="AV29" s="40"/>
      <c r="AW29" s="40"/>
      <c r="AX29" s="40"/>
    </row>
    <row r="30" spans="1:51" s="39" customFormat="1" ht="18" customHeight="1" x14ac:dyDescent="0.15">
      <c r="A30" s="228"/>
      <c r="B30" s="235" t="s">
        <v>160</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41"/>
      <c r="AS30" s="41"/>
      <c r="AV30" s="40"/>
      <c r="AW30" s="40"/>
      <c r="AX30" s="40"/>
    </row>
    <row r="31" spans="1:51" s="39" customFormat="1" ht="18" customHeight="1" x14ac:dyDescent="0.15">
      <c r="A31" s="228"/>
      <c r="B31" s="235" t="s">
        <v>161</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41"/>
      <c r="AS31" s="41"/>
      <c r="AV31" s="40"/>
      <c r="AW31" s="40"/>
      <c r="AX31" s="40"/>
    </row>
    <row r="32" spans="1:51" s="39" customFormat="1" ht="18" customHeight="1" x14ac:dyDescent="0.15">
      <c r="A32" s="228"/>
      <c r="B32" s="235" t="s">
        <v>162</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41"/>
      <c r="AS32" s="41"/>
      <c r="AV32" s="40"/>
      <c r="AW32" s="40"/>
      <c r="AX32" s="40"/>
    </row>
    <row r="33" spans="1:50" s="39" customFormat="1" ht="18" customHeight="1" x14ac:dyDescent="0.15">
      <c r="A33" s="228"/>
      <c r="B33" s="235" t="s">
        <v>163</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41"/>
      <c r="AS33" s="41"/>
      <c r="AV33" s="40"/>
      <c r="AW33" s="40"/>
      <c r="AX33" s="40"/>
    </row>
    <row r="34" spans="1:50" s="39" customFormat="1" ht="18" customHeight="1" x14ac:dyDescent="0.15">
      <c r="A34" s="228"/>
      <c r="B34" s="235" t="s">
        <v>164</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41"/>
      <c r="AS34" s="41"/>
      <c r="AV34" s="40"/>
      <c r="AW34" s="40"/>
      <c r="AX34" s="40"/>
    </row>
    <row r="35" spans="1:50" s="39" customFormat="1" ht="18" customHeight="1" x14ac:dyDescent="0.15">
      <c r="A35" s="228"/>
      <c r="B35" s="235" t="s">
        <v>165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41"/>
      <c r="AS35" s="41"/>
      <c r="AT35" s="41"/>
      <c r="AV35" s="40"/>
      <c r="AW35" s="40"/>
      <c r="AX35" s="40"/>
    </row>
    <row r="36" spans="1:50" s="39" customFormat="1" ht="18" customHeight="1" x14ac:dyDescent="0.15">
      <c r="A36" s="228"/>
      <c r="B36" s="235" t="s">
        <v>166</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41"/>
      <c r="AS36" s="41"/>
      <c r="AT36" s="41"/>
      <c r="AV36" s="40"/>
      <c r="AW36" s="40"/>
      <c r="AX36" s="40"/>
    </row>
    <row r="37" spans="1:50" s="39" customFormat="1" ht="18" customHeight="1" x14ac:dyDescent="0.15">
      <c r="A37" s="228"/>
      <c r="B37" s="235" t="s">
        <v>167</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41"/>
      <c r="AS37" s="41"/>
      <c r="AV37" s="40"/>
      <c r="AW37" s="40"/>
      <c r="AX37" s="40"/>
    </row>
    <row r="38" spans="1:50" s="39" customFormat="1" ht="15" customHeight="1" x14ac:dyDescent="0.15">
      <c r="A38" s="228"/>
      <c r="B38" s="235" t="s">
        <v>168</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V38" s="40"/>
      <c r="AW38" s="40"/>
      <c r="AX38" s="40"/>
    </row>
    <row r="39" spans="1:50" s="39" customFormat="1" ht="15" customHeight="1" x14ac:dyDescent="0.15">
      <c r="A39" s="228"/>
      <c r="B39" s="235" t="s">
        <v>169</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V39" s="40"/>
      <c r="AW39" s="40"/>
      <c r="AX39" s="40"/>
    </row>
    <row r="40" spans="1:50" s="39" customFormat="1" ht="15" customHeight="1" x14ac:dyDescent="0.15">
      <c r="A40" s="228"/>
      <c r="B40" s="236" t="s">
        <v>182</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V40" s="40"/>
      <c r="AW40" s="40"/>
    </row>
    <row r="41" spans="1:50" s="39" customFormat="1" ht="15" customHeight="1" x14ac:dyDescent="0.15">
      <c r="A41" s="228"/>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V41" s="40"/>
      <c r="AW41" s="40"/>
    </row>
    <row r="42" spans="1:50" s="39" customFormat="1" ht="15" customHeight="1" x14ac:dyDescent="0.15">
      <c r="A42" s="228"/>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V42" s="40"/>
      <c r="AW42" s="40"/>
      <c r="AX42" s="40"/>
    </row>
    <row r="43" spans="1:50" s="39" customFormat="1" ht="1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x14ac:dyDescent="0.15">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x14ac:dyDescent="0.15">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Z11:AQ11"/>
    <mergeCell ref="Q2:AA2"/>
    <mergeCell ref="AC4:AE4"/>
    <mergeCell ref="AF4:AH4"/>
    <mergeCell ref="AJ4:AL4"/>
    <mergeCell ref="AN4:AP4"/>
    <mergeCell ref="R8:V8"/>
    <mergeCell ref="AA8:AN8"/>
    <mergeCell ref="Z9:AQ9"/>
    <mergeCell ref="Z10:AQ10"/>
    <mergeCell ref="P11:V11"/>
    <mergeCell ref="AF13:AP13"/>
    <mergeCell ref="Z15:AP15"/>
    <mergeCell ref="B25:AP25"/>
    <mergeCell ref="AF14:AP14"/>
    <mergeCell ref="Y16:AP16"/>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&amp;R[令和２・３年度版]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13" t="s">
        <v>87</v>
      </c>
      <c r="D3" s="613"/>
      <c r="E3" s="613"/>
      <c r="F3" s="613"/>
      <c r="G3" s="613"/>
      <c r="H3" s="613"/>
      <c r="I3" s="613"/>
      <c r="J3" s="613"/>
      <c r="K3" s="130"/>
    </row>
    <row r="5" spans="3:11" x14ac:dyDescent="0.15">
      <c r="C5" s="149" t="s">
        <v>364</v>
      </c>
      <c r="D5" s="622" t="str">
        <f>'付票 '!B15&amp;"　"&amp;'付票 '!G15</f>
        <v>　</v>
      </c>
      <c r="E5" s="622"/>
      <c r="F5" s="29" t="s">
        <v>365</v>
      </c>
      <c r="J5" s="30" t="s">
        <v>88</v>
      </c>
    </row>
    <row r="6" spans="3:11" ht="5.25" customHeight="1" x14ac:dyDescent="0.15"/>
    <row r="7" spans="3:11" ht="27" x14ac:dyDescent="0.15">
      <c r="C7" s="616" t="s">
        <v>82</v>
      </c>
      <c r="D7" s="617"/>
      <c r="E7" s="616" t="s">
        <v>83</v>
      </c>
      <c r="F7" s="617"/>
      <c r="G7" s="31" t="s">
        <v>86</v>
      </c>
      <c r="H7" s="137" t="s">
        <v>84</v>
      </c>
      <c r="I7" s="137" t="s">
        <v>85</v>
      </c>
      <c r="J7" s="137" t="s">
        <v>40</v>
      </c>
    </row>
    <row r="8" spans="3:11" ht="20.25" customHeight="1" x14ac:dyDescent="0.15">
      <c r="C8" s="618"/>
      <c r="D8" s="619"/>
      <c r="E8" s="618"/>
      <c r="F8" s="619"/>
      <c r="G8" s="614"/>
      <c r="H8" s="615"/>
      <c r="I8" s="191" t="s">
        <v>456</v>
      </c>
      <c r="J8" s="614"/>
    </row>
    <row r="9" spans="3:11" ht="20.25" customHeight="1" x14ac:dyDescent="0.15">
      <c r="C9" s="620"/>
      <c r="D9" s="621"/>
      <c r="E9" s="620"/>
      <c r="F9" s="621"/>
      <c r="G9" s="614"/>
      <c r="H9" s="615"/>
      <c r="I9" s="192" t="s">
        <v>456</v>
      </c>
      <c r="J9" s="614"/>
    </row>
    <row r="10" spans="3:11" ht="20.25" customHeight="1" x14ac:dyDescent="0.15">
      <c r="C10" s="618"/>
      <c r="D10" s="619"/>
      <c r="E10" s="618"/>
      <c r="F10" s="619"/>
      <c r="G10" s="614"/>
      <c r="H10" s="615"/>
      <c r="I10" s="191" t="s">
        <v>456</v>
      </c>
      <c r="J10" s="614"/>
    </row>
    <row r="11" spans="3:11" ht="20.25" customHeight="1" x14ac:dyDescent="0.15">
      <c r="C11" s="620"/>
      <c r="D11" s="621"/>
      <c r="E11" s="620"/>
      <c r="F11" s="621"/>
      <c r="G11" s="614"/>
      <c r="H11" s="615"/>
      <c r="I11" s="192" t="s">
        <v>456</v>
      </c>
      <c r="J11" s="614"/>
    </row>
    <row r="12" spans="3:11" ht="20.25" customHeight="1" x14ac:dyDescent="0.15">
      <c r="C12" s="618"/>
      <c r="D12" s="619"/>
      <c r="E12" s="618"/>
      <c r="F12" s="619"/>
      <c r="G12" s="614"/>
      <c r="H12" s="615"/>
      <c r="I12" s="191" t="s">
        <v>456</v>
      </c>
      <c r="J12" s="614"/>
    </row>
    <row r="13" spans="3:11" ht="20.25" customHeight="1" x14ac:dyDescent="0.15">
      <c r="C13" s="620"/>
      <c r="D13" s="621"/>
      <c r="E13" s="620"/>
      <c r="F13" s="621"/>
      <c r="G13" s="614"/>
      <c r="H13" s="615"/>
      <c r="I13" s="192" t="s">
        <v>456</v>
      </c>
      <c r="J13" s="614"/>
    </row>
    <row r="14" spans="3:11" ht="20.25" customHeight="1" x14ac:dyDescent="0.15">
      <c r="C14" s="618"/>
      <c r="D14" s="619"/>
      <c r="E14" s="618"/>
      <c r="F14" s="619"/>
      <c r="G14" s="614"/>
      <c r="H14" s="615"/>
      <c r="I14" s="191" t="s">
        <v>456</v>
      </c>
      <c r="J14" s="614"/>
    </row>
    <row r="15" spans="3:11" ht="20.25" customHeight="1" x14ac:dyDescent="0.15">
      <c r="C15" s="620"/>
      <c r="D15" s="621"/>
      <c r="E15" s="620"/>
      <c r="F15" s="621"/>
      <c r="G15" s="614"/>
      <c r="H15" s="615"/>
      <c r="I15" s="192" t="s">
        <v>456</v>
      </c>
      <c r="J15" s="614"/>
    </row>
    <row r="16" spans="3:11" ht="20.25" customHeight="1" x14ac:dyDescent="0.15">
      <c r="C16" s="618"/>
      <c r="D16" s="619"/>
      <c r="E16" s="618"/>
      <c r="F16" s="619"/>
      <c r="G16" s="614"/>
      <c r="H16" s="615"/>
      <c r="I16" s="191" t="s">
        <v>456</v>
      </c>
      <c r="J16" s="614"/>
    </row>
    <row r="17" spans="3:11" ht="20.25" customHeight="1" x14ac:dyDescent="0.15">
      <c r="C17" s="620"/>
      <c r="D17" s="621"/>
      <c r="E17" s="620"/>
      <c r="F17" s="621"/>
      <c r="G17" s="614"/>
      <c r="H17" s="615"/>
      <c r="I17" s="192" t="s">
        <v>456</v>
      </c>
      <c r="J17" s="614"/>
    </row>
    <row r="18" spans="3:11" ht="20.25" customHeight="1" x14ac:dyDescent="0.15">
      <c r="C18" s="618"/>
      <c r="D18" s="619"/>
      <c r="E18" s="618"/>
      <c r="F18" s="619"/>
      <c r="G18" s="614"/>
      <c r="H18" s="615"/>
      <c r="I18" s="191" t="s">
        <v>456</v>
      </c>
      <c r="J18" s="614"/>
    </row>
    <row r="19" spans="3:11" ht="20.25" customHeight="1" x14ac:dyDescent="0.15">
      <c r="C19" s="620"/>
      <c r="D19" s="621"/>
      <c r="E19" s="620"/>
      <c r="F19" s="621"/>
      <c r="G19" s="614"/>
      <c r="H19" s="615"/>
      <c r="I19" s="192" t="s">
        <v>456</v>
      </c>
      <c r="J19" s="614"/>
    </row>
    <row r="20" spans="3:11" ht="20.25" customHeight="1" x14ac:dyDescent="0.15">
      <c r="C20" s="618"/>
      <c r="D20" s="619"/>
      <c r="E20" s="618"/>
      <c r="F20" s="619"/>
      <c r="G20" s="614"/>
      <c r="H20" s="615"/>
      <c r="I20" s="191" t="s">
        <v>456</v>
      </c>
      <c r="J20" s="614"/>
    </row>
    <row r="21" spans="3:11" ht="20.25" customHeight="1" x14ac:dyDescent="0.15">
      <c r="C21" s="620"/>
      <c r="D21" s="621"/>
      <c r="E21" s="620"/>
      <c r="F21" s="621"/>
      <c r="G21" s="614"/>
      <c r="H21" s="615"/>
      <c r="I21" s="192" t="s">
        <v>456</v>
      </c>
      <c r="J21" s="614"/>
    </row>
    <row r="22" spans="3:11" ht="20.25" customHeight="1" x14ac:dyDescent="0.15">
      <c r="C22" s="618"/>
      <c r="D22" s="619"/>
      <c r="E22" s="618"/>
      <c r="F22" s="619"/>
      <c r="G22" s="614"/>
      <c r="H22" s="615"/>
      <c r="I22" s="191" t="s">
        <v>456</v>
      </c>
      <c r="J22" s="614"/>
    </row>
    <row r="23" spans="3:11" ht="20.25" customHeight="1" x14ac:dyDescent="0.15">
      <c r="C23" s="620"/>
      <c r="D23" s="621"/>
      <c r="E23" s="620"/>
      <c r="F23" s="621"/>
      <c r="G23" s="614"/>
      <c r="H23" s="615"/>
      <c r="I23" s="192" t="s">
        <v>456</v>
      </c>
      <c r="J23" s="614"/>
    </row>
    <row r="24" spans="3:11" ht="20.25" customHeight="1" x14ac:dyDescent="0.15">
      <c r="C24" s="618"/>
      <c r="D24" s="619"/>
      <c r="E24" s="618"/>
      <c r="F24" s="619"/>
      <c r="G24" s="614"/>
      <c r="H24" s="615"/>
      <c r="I24" s="191" t="s">
        <v>456</v>
      </c>
      <c r="J24" s="614"/>
    </row>
    <row r="25" spans="3:11" ht="20.25" customHeight="1" x14ac:dyDescent="0.15">
      <c r="C25" s="620"/>
      <c r="D25" s="621"/>
      <c r="E25" s="620"/>
      <c r="F25" s="621"/>
      <c r="G25" s="614"/>
      <c r="H25" s="615"/>
      <c r="I25" s="192" t="s">
        <v>456</v>
      </c>
      <c r="J25" s="614"/>
    </row>
    <row r="26" spans="3:11" ht="20.25" customHeight="1" x14ac:dyDescent="0.15">
      <c r="C26" s="618"/>
      <c r="D26" s="619"/>
      <c r="E26" s="618"/>
      <c r="F26" s="619"/>
      <c r="G26" s="614"/>
      <c r="H26" s="615"/>
      <c r="I26" s="191" t="s">
        <v>456</v>
      </c>
      <c r="J26" s="614"/>
    </row>
    <row r="27" spans="3:11" ht="20.25" customHeight="1" x14ac:dyDescent="0.15">
      <c r="C27" s="620"/>
      <c r="D27" s="621"/>
      <c r="E27" s="620"/>
      <c r="F27" s="621"/>
      <c r="G27" s="614"/>
      <c r="H27" s="615"/>
      <c r="I27" s="192" t="s">
        <v>456</v>
      </c>
      <c r="J27" s="614"/>
    </row>
    <row r="28" spans="3:11" ht="9.75" customHeight="1" x14ac:dyDescent="0.15">
      <c r="C28" s="32"/>
      <c r="D28" s="148"/>
      <c r="E28" s="148"/>
      <c r="F28" s="32"/>
      <c r="G28" s="32"/>
      <c r="H28" s="32"/>
      <c r="I28" s="4"/>
      <c r="J28" s="32"/>
    </row>
    <row r="29" spans="3:11" x14ac:dyDescent="0.15">
      <c r="C29" s="33" t="s">
        <v>176</v>
      </c>
      <c r="D29" s="33"/>
      <c r="E29" s="33"/>
      <c r="G29" s="33"/>
      <c r="H29" s="33"/>
      <c r="I29" s="33"/>
      <c r="J29" s="33"/>
      <c r="K29" s="33"/>
    </row>
    <row r="30" spans="3:11" x14ac:dyDescent="0.15">
      <c r="C30" s="33" t="s">
        <v>457</v>
      </c>
      <c r="D30" s="33"/>
      <c r="E30" s="33"/>
      <c r="F30" s="33"/>
      <c r="G30" s="33"/>
      <c r="H30" s="33"/>
      <c r="I30" s="33"/>
      <c r="J30" s="33"/>
      <c r="K30" s="33"/>
    </row>
  </sheetData>
  <sheetProtection sheet="1" objects="1" scenarios="1" selectLockedCells="1"/>
  <mergeCells count="54">
    <mergeCell ref="G26:G27"/>
    <mergeCell ref="H26:H27"/>
    <mergeCell ref="J26:J27"/>
    <mergeCell ref="C26:D27"/>
    <mergeCell ref="E26:F27"/>
    <mergeCell ref="G22:G23"/>
    <mergeCell ref="H22:H23"/>
    <mergeCell ref="J22:J23"/>
    <mergeCell ref="C22:D23"/>
    <mergeCell ref="E22:F23"/>
    <mergeCell ref="G24:G25"/>
    <mergeCell ref="H24:H25"/>
    <mergeCell ref="J24:J25"/>
    <mergeCell ref="C24:D25"/>
    <mergeCell ref="E24:F25"/>
    <mergeCell ref="G18:G19"/>
    <mergeCell ref="H18:H19"/>
    <mergeCell ref="J18:J19"/>
    <mergeCell ref="C18:D19"/>
    <mergeCell ref="E18:F19"/>
    <mergeCell ref="G20:G21"/>
    <mergeCell ref="H20:H21"/>
    <mergeCell ref="J20:J21"/>
    <mergeCell ref="C20:D21"/>
    <mergeCell ref="E20:F21"/>
    <mergeCell ref="G14:G15"/>
    <mergeCell ref="H14:H15"/>
    <mergeCell ref="J14:J15"/>
    <mergeCell ref="C14:D15"/>
    <mergeCell ref="E14:F15"/>
    <mergeCell ref="G16:G17"/>
    <mergeCell ref="H16:H17"/>
    <mergeCell ref="J16:J17"/>
    <mergeCell ref="C16:D17"/>
    <mergeCell ref="E16:F17"/>
    <mergeCell ref="G10:G11"/>
    <mergeCell ref="H10:H11"/>
    <mergeCell ref="J10:J11"/>
    <mergeCell ref="C10:D11"/>
    <mergeCell ref="E10:F11"/>
    <mergeCell ref="G12:G13"/>
    <mergeCell ref="H12:H13"/>
    <mergeCell ref="J12:J13"/>
    <mergeCell ref="C12:D13"/>
    <mergeCell ref="E12:F13"/>
    <mergeCell ref="C3:J3"/>
    <mergeCell ref="G8:G9"/>
    <mergeCell ref="H8:H9"/>
    <mergeCell ref="J8:J9"/>
    <mergeCell ref="C7:D7"/>
    <mergeCell ref="C8:D9"/>
    <mergeCell ref="E8:F9"/>
    <mergeCell ref="E7:F7"/>
    <mergeCell ref="D5:E5"/>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13" t="s">
        <v>87</v>
      </c>
      <c r="D3" s="613"/>
      <c r="E3" s="613"/>
      <c r="F3" s="613"/>
      <c r="G3" s="613"/>
      <c r="H3" s="613"/>
      <c r="I3" s="613"/>
      <c r="J3" s="613"/>
      <c r="K3" s="130"/>
    </row>
    <row r="5" spans="3:11" x14ac:dyDescent="0.15">
      <c r="C5" s="149" t="s">
        <v>364</v>
      </c>
      <c r="D5" s="622" t="str">
        <f>'付票 '!B16&amp;"　"&amp;'付票 '!G16</f>
        <v>　</v>
      </c>
      <c r="E5" s="622"/>
      <c r="F5" s="29" t="s">
        <v>365</v>
      </c>
      <c r="J5" s="30" t="s">
        <v>88</v>
      </c>
    </row>
    <row r="6" spans="3:11" ht="5.25" customHeight="1" x14ac:dyDescent="0.15"/>
    <row r="7" spans="3:11" ht="27" x14ac:dyDescent="0.15">
      <c r="C7" s="616" t="s">
        <v>82</v>
      </c>
      <c r="D7" s="617"/>
      <c r="E7" s="616" t="s">
        <v>83</v>
      </c>
      <c r="F7" s="617"/>
      <c r="G7" s="31" t="s">
        <v>86</v>
      </c>
      <c r="H7" s="157" t="s">
        <v>84</v>
      </c>
      <c r="I7" s="157" t="s">
        <v>85</v>
      </c>
      <c r="J7" s="157" t="s">
        <v>40</v>
      </c>
    </row>
    <row r="8" spans="3:11" ht="20.25" customHeight="1" x14ac:dyDescent="0.15">
      <c r="C8" s="618"/>
      <c r="D8" s="619"/>
      <c r="E8" s="618"/>
      <c r="F8" s="619"/>
      <c r="G8" s="614"/>
      <c r="H8" s="615"/>
      <c r="I8" s="191" t="s">
        <v>456</v>
      </c>
      <c r="J8" s="614"/>
    </row>
    <row r="9" spans="3:11" ht="20.25" customHeight="1" x14ac:dyDescent="0.15">
      <c r="C9" s="620"/>
      <c r="D9" s="621"/>
      <c r="E9" s="620"/>
      <c r="F9" s="621"/>
      <c r="G9" s="614"/>
      <c r="H9" s="615"/>
      <c r="I9" s="192" t="s">
        <v>456</v>
      </c>
      <c r="J9" s="614"/>
    </row>
    <row r="10" spans="3:11" ht="20.25" customHeight="1" x14ac:dyDescent="0.15">
      <c r="C10" s="618"/>
      <c r="D10" s="619"/>
      <c r="E10" s="618"/>
      <c r="F10" s="619"/>
      <c r="G10" s="614"/>
      <c r="H10" s="615"/>
      <c r="I10" s="191" t="s">
        <v>456</v>
      </c>
      <c r="J10" s="614"/>
    </row>
    <row r="11" spans="3:11" ht="20.25" customHeight="1" x14ac:dyDescent="0.15">
      <c r="C11" s="620"/>
      <c r="D11" s="621"/>
      <c r="E11" s="620"/>
      <c r="F11" s="621"/>
      <c r="G11" s="614"/>
      <c r="H11" s="615"/>
      <c r="I11" s="192" t="s">
        <v>456</v>
      </c>
      <c r="J11" s="614"/>
    </row>
    <row r="12" spans="3:11" ht="20.25" customHeight="1" x14ac:dyDescent="0.15">
      <c r="C12" s="618"/>
      <c r="D12" s="619"/>
      <c r="E12" s="618"/>
      <c r="F12" s="619"/>
      <c r="G12" s="614"/>
      <c r="H12" s="615"/>
      <c r="I12" s="191" t="s">
        <v>456</v>
      </c>
      <c r="J12" s="614"/>
    </row>
    <row r="13" spans="3:11" ht="20.25" customHeight="1" x14ac:dyDescent="0.15">
      <c r="C13" s="620"/>
      <c r="D13" s="621"/>
      <c r="E13" s="620"/>
      <c r="F13" s="621"/>
      <c r="G13" s="614"/>
      <c r="H13" s="615"/>
      <c r="I13" s="192" t="s">
        <v>456</v>
      </c>
      <c r="J13" s="614"/>
    </row>
    <row r="14" spans="3:11" ht="20.25" customHeight="1" x14ac:dyDescent="0.15">
      <c r="C14" s="618"/>
      <c r="D14" s="619"/>
      <c r="E14" s="618"/>
      <c r="F14" s="619"/>
      <c r="G14" s="614"/>
      <c r="H14" s="615"/>
      <c r="I14" s="191" t="s">
        <v>456</v>
      </c>
      <c r="J14" s="614"/>
    </row>
    <row r="15" spans="3:11" ht="20.25" customHeight="1" x14ac:dyDescent="0.15">
      <c r="C15" s="620"/>
      <c r="D15" s="621"/>
      <c r="E15" s="620"/>
      <c r="F15" s="621"/>
      <c r="G15" s="614"/>
      <c r="H15" s="615"/>
      <c r="I15" s="192" t="s">
        <v>456</v>
      </c>
      <c r="J15" s="614"/>
    </row>
    <row r="16" spans="3:11" ht="20.25" customHeight="1" x14ac:dyDescent="0.15">
      <c r="C16" s="618"/>
      <c r="D16" s="619"/>
      <c r="E16" s="618"/>
      <c r="F16" s="619"/>
      <c r="G16" s="614"/>
      <c r="H16" s="615"/>
      <c r="I16" s="191" t="s">
        <v>456</v>
      </c>
      <c r="J16" s="614"/>
    </row>
    <row r="17" spans="3:11" ht="20.25" customHeight="1" x14ac:dyDescent="0.15">
      <c r="C17" s="620"/>
      <c r="D17" s="621"/>
      <c r="E17" s="620"/>
      <c r="F17" s="621"/>
      <c r="G17" s="614"/>
      <c r="H17" s="615"/>
      <c r="I17" s="192" t="s">
        <v>456</v>
      </c>
      <c r="J17" s="614"/>
    </row>
    <row r="18" spans="3:11" ht="20.25" customHeight="1" x14ac:dyDescent="0.15">
      <c r="C18" s="618"/>
      <c r="D18" s="619"/>
      <c r="E18" s="618"/>
      <c r="F18" s="619"/>
      <c r="G18" s="614"/>
      <c r="H18" s="615"/>
      <c r="I18" s="191" t="s">
        <v>456</v>
      </c>
      <c r="J18" s="614"/>
    </row>
    <row r="19" spans="3:11" ht="20.25" customHeight="1" x14ac:dyDescent="0.15">
      <c r="C19" s="620"/>
      <c r="D19" s="621"/>
      <c r="E19" s="620"/>
      <c r="F19" s="621"/>
      <c r="G19" s="614"/>
      <c r="H19" s="615"/>
      <c r="I19" s="192" t="s">
        <v>456</v>
      </c>
      <c r="J19" s="614"/>
    </row>
    <row r="20" spans="3:11" ht="20.25" customHeight="1" x14ac:dyDescent="0.15">
      <c r="C20" s="618"/>
      <c r="D20" s="619"/>
      <c r="E20" s="618"/>
      <c r="F20" s="619"/>
      <c r="G20" s="614"/>
      <c r="H20" s="615"/>
      <c r="I20" s="191" t="s">
        <v>456</v>
      </c>
      <c r="J20" s="614"/>
    </row>
    <row r="21" spans="3:11" ht="20.25" customHeight="1" x14ac:dyDescent="0.15">
      <c r="C21" s="620"/>
      <c r="D21" s="621"/>
      <c r="E21" s="620"/>
      <c r="F21" s="621"/>
      <c r="G21" s="614"/>
      <c r="H21" s="615"/>
      <c r="I21" s="192" t="s">
        <v>456</v>
      </c>
      <c r="J21" s="614"/>
    </row>
    <row r="22" spans="3:11" ht="20.25" customHeight="1" x14ac:dyDescent="0.15">
      <c r="C22" s="618"/>
      <c r="D22" s="619"/>
      <c r="E22" s="618"/>
      <c r="F22" s="619"/>
      <c r="G22" s="614"/>
      <c r="H22" s="615"/>
      <c r="I22" s="191" t="s">
        <v>456</v>
      </c>
      <c r="J22" s="614"/>
    </row>
    <row r="23" spans="3:11" ht="20.25" customHeight="1" x14ac:dyDescent="0.15">
      <c r="C23" s="620"/>
      <c r="D23" s="621"/>
      <c r="E23" s="620"/>
      <c r="F23" s="621"/>
      <c r="G23" s="614"/>
      <c r="H23" s="615"/>
      <c r="I23" s="192" t="s">
        <v>456</v>
      </c>
      <c r="J23" s="614"/>
    </row>
    <row r="24" spans="3:11" ht="20.25" customHeight="1" x14ac:dyDescent="0.15">
      <c r="C24" s="618"/>
      <c r="D24" s="619"/>
      <c r="E24" s="618"/>
      <c r="F24" s="619"/>
      <c r="G24" s="614"/>
      <c r="H24" s="615"/>
      <c r="I24" s="191" t="s">
        <v>456</v>
      </c>
      <c r="J24" s="614"/>
    </row>
    <row r="25" spans="3:11" ht="20.25" customHeight="1" x14ac:dyDescent="0.15">
      <c r="C25" s="620"/>
      <c r="D25" s="621"/>
      <c r="E25" s="620"/>
      <c r="F25" s="621"/>
      <c r="G25" s="614"/>
      <c r="H25" s="615"/>
      <c r="I25" s="192" t="s">
        <v>456</v>
      </c>
      <c r="J25" s="614"/>
    </row>
    <row r="26" spans="3:11" ht="20.25" customHeight="1" x14ac:dyDescent="0.15">
      <c r="C26" s="618"/>
      <c r="D26" s="619"/>
      <c r="E26" s="618"/>
      <c r="F26" s="619"/>
      <c r="G26" s="614"/>
      <c r="H26" s="615"/>
      <c r="I26" s="191" t="s">
        <v>456</v>
      </c>
      <c r="J26" s="614"/>
    </row>
    <row r="27" spans="3:11" ht="20.25" customHeight="1" x14ac:dyDescent="0.15">
      <c r="C27" s="620"/>
      <c r="D27" s="621"/>
      <c r="E27" s="620"/>
      <c r="F27" s="621"/>
      <c r="G27" s="614"/>
      <c r="H27" s="615"/>
      <c r="I27" s="192" t="s">
        <v>456</v>
      </c>
      <c r="J27" s="614"/>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457</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種目選択がないので入力する必要はありません。">
          <x14:formula1>
            <xm:f>'付票 '!$A$16&lt;&gt;""</xm:f>
          </x14:formula1>
          <xm:sqref>C8:J27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13" t="s">
        <v>87</v>
      </c>
      <c r="D3" s="613"/>
      <c r="E3" s="613"/>
      <c r="F3" s="613"/>
      <c r="G3" s="613"/>
      <c r="H3" s="613"/>
      <c r="I3" s="613"/>
      <c r="J3" s="613"/>
      <c r="K3" s="130"/>
    </row>
    <row r="5" spans="3:11" x14ac:dyDescent="0.15">
      <c r="C5" s="149" t="s">
        <v>364</v>
      </c>
      <c r="D5" s="622" t="str">
        <f>'付票 '!B17&amp;"　"&amp;'付票 '!G17</f>
        <v>　</v>
      </c>
      <c r="E5" s="622"/>
      <c r="F5" s="29" t="s">
        <v>365</v>
      </c>
      <c r="J5" s="30" t="s">
        <v>88</v>
      </c>
    </row>
    <row r="6" spans="3:11" ht="5.25" customHeight="1" x14ac:dyDescent="0.15"/>
    <row r="7" spans="3:11" ht="27" x14ac:dyDescent="0.15">
      <c r="C7" s="616" t="s">
        <v>82</v>
      </c>
      <c r="D7" s="617"/>
      <c r="E7" s="616" t="s">
        <v>83</v>
      </c>
      <c r="F7" s="617"/>
      <c r="G7" s="31" t="s">
        <v>86</v>
      </c>
      <c r="H7" s="157" t="s">
        <v>84</v>
      </c>
      <c r="I7" s="157" t="s">
        <v>85</v>
      </c>
      <c r="J7" s="157" t="s">
        <v>40</v>
      </c>
    </row>
    <row r="8" spans="3:11" ht="20.25" customHeight="1" x14ac:dyDescent="0.15">
      <c r="C8" s="618"/>
      <c r="D8" s="619"/>
      <c r="E8" s="618"/>
      <c r="F8" s="619"/>
      <c r="G8" s="614"/>
      <c r="H8" s="615"/>
      <c r="I8" s="191" t="s">
        <v>456</v>
      </c>
      <c r="J8" s="614"/>
    </row>
    <row r="9" spans="3:11" ht="20.25" customHeight="1" x14ac:dyDescent="0.15">
      <c r="C9" s="620"/>
      <c r="D9" s="621"/>
      <c r="E9" s="620"/>
      <c r="F9" s="621"/>
      <c r="G9" s="614"/>
      <c r="H9" s="615"/>
      <c r="I9" s="192" t="s">
        <v>456</v>
      </c>
      <c r="J9" s="614"/>
    </row>
    <row r="10" spans="3:11" ht="20.25" customHeight="1" x14ac:dyDescent="0.15">
      <c r="C10" s="618"/>
      <c r="D10" s="619"/>
      <c r="E10" s="618"/>
      <c r="F10" s="619"/>
      <c r="G10" s="614"/>
      <c r="H10" s="615"/>
      <c r="I10" s="191" t="s">
        <v>456</v>
      </c>
      <c r="J10" s="614"/>
    </row>
    <row r="11" spans="3:11" ht="20.25" customHeight="1" x14ac:dyDescent="0.15">
      <c r="C11" s="620"/>
      <c r="D11" s="621"/>
      <c r="E11" s="620"/>
      <c r="F11" s="621"/>
      <c r="G11" s="614"/>
      <c r="H11" s="615"/>
      <c r="I11" s="192" t="s">
        <v>456</v>
      </c>
      <c r="J11" s="614"/>
    </row>
    <row r="12" spans="3:11" ht="20.25" customHeight="1" x14ac:dyDescent="0.15">
      <c r="C12" s="618"/>
      <c r="D12" s="619"/>
      <c r="E12" s="618"/>
      <c r="F12" s="619"/>
      <c r="G12" s="614"/>
      <c r="H12" s="615"/>
      <c r="I12" s="191" t="s">
        <v>456</v>
      </c>
      <c r="J12" s="614"/>
    </row>
    <row r="13" spans="3:11" ht="20.25" customHeight="1" x14ac:dyDescent="0.15">
      <c r="C13" s="620"/>
      <c r="D13" s="621"/>
      <c r="E13" s="620"/>
      <c r="F13" s="621"/>
      <c r="G13" s="614"/>
      <c r="H13" s="615"/>
      <c r="I13" s="192" t="s">
        <v>456</v>
      </c>
      <c r="J13" s="614"/>
    </row>
    <row r="14" spans="3:11" ht="20.25" customHeight="1" x14ac:dyDescent="0.15">
      <c r="C14" s="618"/>
      <c r="D14" s="619"/>
      <c r="E14" s="618"/>
      <c r="F14" s="619"/>
      <c r="G14" s="614"/>
      <c r="H14" s="615"/>
      <c r="I14" s="191" t="s">
        <v>456</v>
      </c>
      <c r="J14" s="614"/>
    </row>
    <row r="15" spans="3:11" ht="20.25" customHeight="1" x14ac:dyDescent="0.15">
      <c r="C15" s="620"/>
      <c r="D15" s="621"/>
      <c r="E15" s="620"/>
      <c r="F15" s="621"/>
      <c r="G15" s="614"/>
      <c r="H15" s="615"/>
      <c r="I15" s="192" t="s">
        <v>456</v>
      </c>
      <c r="J15" s="614"/>
    </row>
    <row r="16" spans="3:11" ht="20.25" customHeight="1" x14ac:dyDescent="0.15">
      <c r="C16" s="618"/>
      <c r="D16" s="619"/>
      <c r="E16" s="618"/>
      <c r="F16" s="619"/>
      <c r="G16" s="614"/>
      <c r="H16" s="615"/>
      <c r="I16" s="191" t="s">
        <v>456</v>
      </c>
      <c r="J16" s="614"/>
    </row>
    <row r="17" spans="3:11" ht="20.25" customHeight="1" x14ac:dyDescent="0.15">
      <c r="C17" s="620"/>
      <c r="D17" s="621"/>
      <c r="E17" s="620"/>
      <c r="F17" s="621"/>
      <c r="G17" s="614"/>
      <c r="H17" s="615"/>
      <c r="I17" s="192" t="s">
        <v>456</v>
      </c>
      <c r="J17" s="614"/>
    </row>
    <row r="18" spans="3:11" ht="20.25" customHeight="1" x14ac:dyDescent="0.15">
      <c r="C18" s="618"/>
      <c r="D18" s="619"/>
      <c r="E18" s="618"/>
      <c r="F18" s="619"/>
      <c r="G18" s="614"/>
      <c r="H18" s="615"/>
      <c r="I18" s="191" t="s">
        <v>456</v>
      </c>
      <c r="J18" s="614"/>
    </row>
    <row r="19" spans="3:11" ht="20.25" customHeight="1" x14ac:dyDescent="0.15">
      <c r="C19" s="620"/>
      <c r="D19" s="621"/>
      <c r="E19" s="620"/>
      <c r="F19" s="621"/>
      <c r="G19" s="614"/>
      <c r="H19" s="615"/>
      <c r="I19" s="192" t="s">
        <v>456</v>
      </c>
      <c r="J19" s="614"/>
    </row>
    <row r="20" spans="3:11" ht="20.25" customHeight="1" x14ac:dyDescent="0.15">
      <c r="C20" s="618"/>
      <c r="D20" s="619"/>
      <c r="E20" s="618"/>
      <c r="F20" s="619"/>
      <c r="G20" s="614"/>
      <c r="H20" s="615"/>
      <c r="I20" s="191" t="s">
        <v>456</v>
      </c>
      <c r="J20" s="614"/>
    </row>
    <row r="21" spans="3:11" ht="20.25" customHeight="1" x14ac:dyDescent="0.15">
      <c r="C21" s="620"/>
      <c r="D21" s="621"/>
      <c r="E21" s="620"/>
      <c r="F21" s="621"/>
      <c r="G21" s="614"/>
      <c r="H21" s="615"/>
      <c r="I21" s="192" t="s">
        <v>456</v>
      </c>
      <c r="J21" s="614"/>
    </row>
    <row r="22" spans="3:11" ht="20.25" customHeight="1" x14ac:dyDescent="0.15">
      <c r="C22" s="618"/>
      <c r="D22" s="619"/>
      <c r="E22" s="618"/>
      <c r="F22" s="619"/>
      <c r="G22" s="614"/>
      <c r="H22" s="615"/>
      <c r="I22" s="191" t="s">
        <v>456</v>
      </c>
      <c r="J22" s="614"/>
    </row>
    <row r="23" spans="3:11" ht="20.25" customHeight="1" x14ac:dyDescent="0.15">
      <c r="C23" s="620"/>
      <c r="D23" s="621"/>
      <c r="E23" s="620"/>
      <c r="F23" s="621"/>
      <c r="G23" s="614"/>
      <c r="H23" s="615"/>
      <c r="I23" s="192" t="s">
        <v>456</v>
      </c>
      <c r="J23" s="614"/>
    </row>
    <row r="24" spans="3:11" ht="20.25" customHeight="1" x14ac:dyDescent="0.15">
      <c r="C24" s="618"/>
      <c r="D24" s="619"/>
      <c r="E24" s="618"/>
      <c r="F24" s="619"/>
      <c r="G24" s="614"/>
      <c r="H24" s="615"/>
      <c r="I24" s="191" t="s">
        <v>456</v>
      </c>
      <c r="J24" s="614"/>
    </row>
    <row r="25" spans="3:11" ht="20.25" customHeight="1" x14ac:dyDescent="0.15">
      <c r="C25" s="620"/>
      <c r="D25" s="621"/>
      <c r="E25" s="620"/>
      <c r="F25" s="621"/>
      <c r="G25" s="614"/>
      <c r="H25" s="615"/>
      <c r="I25" s="192" t="s">
        <v>456</v>
      </c>
      <c r="J25" s="614"/>
    </row>
    <row r="26" spans="3:11" ht="20.25" customHeight="1" x14ac:dyDescent="0.15">
      <c r="C26" s="618"/>
      <c r="D26" s="619"/>
      <c r="E26" s="618"/>
      <c r="F26" s="619"/>
      <c r="G26" s="614"/>
      <c r="H26" s="615"/>
      <c r="I26" s="191" t="s">
        <v>456</v>
      </c>
      <c r="J26" s="614"/>
    </row>
    <row r="27" spans="3:11" ht="20.25" customHeight="1" x14ac:dyDescent="0.15">
      <c r="C27" s="620"/>
      <c r="D27" s="621"/>
      <c r="E27" s="620"/>
      <c r="F27" s="621"/>
      <c r="G27" s="614"/>
      <c r="H27" s="615"/>
      <c r="I27" s="192" t="s">
        <v>456</v>
      </c>
      <c r="J27" s="614"/>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457</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'!$A$17&lt;&gt;""</xm:f>
          </x14:formula1>
          <xm:sqref>C8:J27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 </cp:lastModifiedBy>
  <cp:lastPrinted>2019-12-08T23:44:49Z</cp:lastPrinted>
  <dcterms:created xsi:type="dcterms:W3CDTF">2006-11-29T04:51:56Z</dcterms:created>
  <dcterms:modified xsi:type="dcterms:W3CDTF">2020-01-16T08:26:40Z</dcterms:modified>
</cp:coreProperties>
</file>